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726"/>
  <workbookPr/>
  <mc:AlternateContent xmlns:mc="http://schemas.openxmlformats.org/markup-compatibility/2006">
    <mc:Choice Requires="x15">
      <x15ac:absPath xmlns:x15ac="http://schemas.microsoft.com/office/spreadsheetml/2010/11/ac" url="C:\Users\lmorales\Desktop\Lourdes\Lourdes\Seminarios\"/>
    </mc:Choice>
  </mc:AlternateContent>
  <bookViews>
    <workbookView xWindow="0" yWindow="0" windowWidth="25125" windowHeight="12210"/>
  </bookViews>
  <sheets>
    <sheet name="Instrucciones" sheetId="8" r:id="rId1"/>
    <sheet name="Gastos" sheetId="5" r:id="rId2"/>
    <sheet name="Ingresos (1)" sheetId="6" r:id="rId3"/>
    <sheet name="Ingresos (2)" sheetId="7" r:id="rId4"/>
    <sheet name=" Cálculos de préstamos" sheetId="2" r:id="rId5"/>
    <sheet name=" Ganancia y perdida" sheetId="3" r:id="rId6"/>
  </sheets>
  <definedNames>
    <definedName name="_xlnm.Print_Area" localSheetId="4">' Cálculos de préstamos'!$A$1:$C$15</definedName>
    <definedName name="_xlnm.Print_Area" localSheetId="5">' Ganancia y perdida'!$A$1:$M$47</definedName>
    <definedName name="_xlnm.Print_Area" localSheetId="1">Gastos!$A$1:$H$38</definedName>
    <definedName name="_xlnm.Print_Area" localSheetId="2">'Ingresos (1)'!$A$1:$Q$16</definedName>
    <definedName name="_xlnm.Print_Area" localSheetId="3">'Ingresos (2)'!$A$1:$Q$16</definedName>
    <definedName name="_xlnm.Print_Area" localSheetId="0">Instrucciones!$B$3:$H$27</definedName>
  </definedNames>
  <calcPr calcId="171027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" i="5" l="1"/>
  <c r="Q14" i="7" l="1"/>
  <c r="P14" i="7"/>
  <c r="O14" i="7"/>
  <c r="N14" i="7"/>
  <c r="M14" i="7"/>
  <c r="L14" i="7"/>
  <c r="K14" i="7"/>
  <c r="J14" i="7"/>
  <c r="I14" i="7"/>
  <c r="H14" i="7"/>
  <c r="G14" i="7"/>
  <c r="F14" i="7"/>
  <c r="Q13" i="7"/>
  <c r="P13" i="7"/>
  <c r="O13" i="7"/>
  <c r="N13" i="7"/>
  <c r="M13" i="7"/>
  <c r="L13" i="7"/>
  <c r="K13" i="7"/>
  <c r="J13" i="7"/>
  <c r="I13" i="7"/>
  <c r="H13" i="7"/>
  <c r="G13" i="7"/>
  <c r="F13" i="7"/>
  <c r="Q12" i="7"/>
  <c r="P12" i="7"/>
  <c r="O12" i="7"/>
  <c r="N12" i="7"/>
  <c r="M12" i="7"/>
  <c r="L12" i="7"/>
  <c r="K12" i="7"/>
  <c r="J12" i="7"/>
  <c r="I12" i="7"/>
  <c r="H12" i="7"/>
  <c r="G12" i="7"/>
  <c r="F12" i="7"/>
  <c r="Q11" i="7"/>
  <c r="Q16" i="7" s="1"/>
  <c r="M6" i="3" s="1"/>
  <c r="P11" i="7"/>
  <c r="P16" i="7" s="1"/>
  <c r="L6" i="3" s="1"/>
  <c r="O11" i="7"/>
  <c r="N11" i="7"/>
  <c r="M11" i="7"/>
  <c r="M16" i="7" s="1"/>
  <c r="I6" i="3" s="1"/>
  <c r="L11" i="7"/>
  <c r="L16" i="7" s="1"/>
  <c r="H6" i="3" s="1"/>
  <c r="K11" i="7"/>
  <c r="K16" i="7" s="1"/>
  <c r="G6" i="3" s="1"/>
  <c r="J11" i="7"/>
  <c r="J16" i="7" s="1"/>
  <c r="F6" i="3" s="1"/>
  <c r="I11" i="7"/>
  <c r="I16" i="7" s="1"/>
  <c r="E6" i="3" s="1"/>
  <c r="H11" i="7"/>
  <c r="H16" i="7" s="1"/>
  <c r="D6" i="3" s="1"/>
  <c r="G11" i="7"/>
  <c r="G16" i="7" s="1"/>
  <c r="C6" i="3" s="1"/>
  <c r="F11" i="7"/>
  <c r="F16" i="7" s="1"/>
  <c r="B6" i="3" s="1"/>
  <c r="P14" i="6"/>
  <c r="O13" i="6"/>
  <c r="M13" i="6"/>
  <c r="Q14" i="6"/>
  <c r="O14" i="6"/>
  <c r="N14" i="6"/>
  <c r="M14" i="6"/>
  <c r="Q13" i="6"/>
  <c r="P13" i="6"/>
  <c r="N13" i="6"/>
  <c r="Q12" i="6"/>
  <c r="P12" i="6"/>
  <c r="O12" i="6"/>
  <c r="N12" i="6"/>
  <c r="M12" i="6"/>
  <c r="L14" i="6"/>
  <c r="L13" i="6"/>
  <c r="L12" i="6"/>
  <c r="K12" i="6"/>
  <c r="K14" i="6"/>
  <c r="K13" i="6"/>
  <c r="Q11" i="6"/>
  <c r="P11" i="6"/>
  <c r="O11" i="6"/>
  <c r="N11" i="6"/>
  <c r="M11" i="6"/>
  <c r="L11" i="6"/>
  <c r="K11" i="6"/>
  <c r="J14" i="6"/>
  <c r="J13" i="6"/>
  <c r="J12" i="6"/>
  <c r="J11" i="6"/>
  <c r="I11" i="6"/>
  <c r="I13" i="6"/>
  <c r="I14" i="6"/>
  <c r="B14" i="2"/>
  <c r="B13" i="2"/>
  <c r="M40" i="3" s="1"/>
  <c r="B6" i="2"/>
  <c r="B5" i="2"/>
  <c r="D39" i="3" s="1"/>
  <c r="B39" i="3" l="1"/>
  <c r="G39" i="3"/>
  <c r="K39" i="3"/>
  <c r="C39" i="3"/>
  <c r="H39" i="3"/>
  <c r="L39" i="3"/>
  <c r="N16" i="7"/>
  <c r="J6" i="3" s="1"/>
  <c r="E39" i="3"/>
  <c r="I39" i="3"/>
  <c r="M39" i="3"/>
  <c r="O16" i="7"/>
  <c r="K6" i="3" s="1"/>
  <c r="F39" i="3"/>
  <c r="J39" i="3"/>
  <c r="F40" i="3"/>
  <c r="J40" i="3"/>
  <c r="C40" i="3"/>
  <c r="G40" i="3"/>
  <c r="K40" i="3"/>
  <c r="D40" i="3"/>
  <c r="H40" i="3"/>
  <c r="L40" i="3"/>
  <c r="B40" i="3"/>
  <c r="E40" i="3"/>
  <c r="I40" i="3"/>
  <c r="D29" i="5" l="1"/>
  <c r="B35" i="3" s="1"/>
  <c r="C35" i="3" s="1"/>
  <c r="D35" i="3" s="1"/>
  <c r="E35" i="3" s="1"/>
  <c r="F35" i="3" s="1"/>
  <c r="G35" i="3" s="1"/>
  <c r="H35" i="3" s="1"/>
  <c r="I35" i="3" s="1"/>
  <c r="J35" i="3" s="1"/>
  <c r="K35" i="3" s="1"/>
  <c r="L35" i="3" s="1"/>
  <c r="M35" i="3" s="1"/>
  <c r="B38" i="5"/>
  <c r="H26" i="5"/>
  <c r="H30" i="5" s="1"/>
  <c r="I12" i="6"/>
  <c r="I16" i="6"/>
  <c r="E5" i="3" s="1"/>
  <c r="E7" i="3" s="1"/>
  <c r="H11" i="6"/>
  <c r="H14" i="6"/>
  <c r="H13" i="6"/>
  <c r="H12" i="6"/>
  <c r="G11" i="6"/>
  <c r="Q16" i="6"/>
  <c r="M5" i="3" s="1"/>
  <c r="M7" i="3" s="1"/>
  <c r="P16" i="6"/>
  <c r="L5" i="3" s="1"/>
  <c r="L7" i="3" s="1"/>
  <c r="O16" i="6"/>
  <c r="K5" i="3" s="1"/>
  <c r="K7" i="3" s="1"/>
  <c r="N16" i="6"/>
  <c r="J5" i="3" s="1"/>
  <c r="J7" i="3" s="1"/>
  <c r="M16" i="6"/>
  <c r="I5" i="3" s="1"/>
  <c r="I7" i="3" s="1"/>
  <c r="L16" i="6"/>
  <c r="H5" i="3" s="1"/>
  <c r="H7" i="3" s="1"/>
  <c r="K16" i="6"/>
  <c r="G5" i="3" s="1"/>
  <c r="G7" i="3" s="1"/>
  <c r="J16" i="6"/>
  <c r="F5" i="3" s="1"/>
  <c r="F7" i="3" s="1"/>
  <c r="F12" i="6"/>
  <c r="G14" i="6"/>
  <c r="G13" i="6"/>
  <c r="G12" i="6"/>
  <c r="F11" i="6"/>
  <c r="F16" i="6" s="1"/>
  <c r="B5" i="3" s="1"/>
  <c r="B7" i="3" s="1"/>
  <c r="F14" i="6"/>
  <c r="F13" i="6"/>
  <c r="B37" i="3"/>
  <c r="C37" i="3" s="1"/>
  <c r="D37" i="3" s="1"/>
  <c r="E37" i="3" s="1"/>
  <c r="F37" i="3" s="1"/>
  <c r="G37" i="3" s="1"/>
  <c r="H37" i="3" s="1"/>
  <c r="I37" i="3" s="1"/>
  <c r="J37" i="3" s="1"/>
  <c r="K37" i="3" s="1"/>
  <c r="L37" i="3" s="1"/>
  <c r="M37" i="3" s="1"/>
  <c r="B36" i="3"/>
  <c r="B34" i="3"/>
  <c r="C34" i="3" s="1"/>
  <c r="D34" i="3" s="1"/>
  <c r="E34" i="3" s="1"/>
  <c r="F34" i="3" s="1"/>
  <c r="G34" i="3" s="1"/>
  <c r="H34" i="3" s="1"/>
  <c r="I34" i="3" s="1"/>
  <c r="J34" i="3" s="1"/>
  <c r="K34" i="3" s="1"/>
  <c r="L34" i="3" s="1"/>
  <c r="M34" i="3" s="1"/>
  <c r="B33" i="3"/>
  <c r="C33" i="3" s="1"/>
  <c r="D33" i="3" s="1"/>
  <c r="E33" i="3" s="1"/>
  <c r="F33" i="3" s="1"/>
  <c r="G33" i="3" s="1"/>
  <c r="H33" i="3" s="1"/>
  <c r="I33" i="3" s="1"/>
  <c r="J33" i="3" s="1"/>
  <c r="K33" i="3" s="1"/>
  <c r="L33" i="3" s="1"/>
  <c r="M33" i="3" s="1"/>
  <c r="B32" i="3"/>
  <c r="C32" i="3" s="1"/>
  <c r="B31" i="3"/>
  <c r="C31" i="3" s="1"/>
  <c r="D31" i="3" s="1"/>
  <c r="E31" i="3" s="1"/>
  <c r="F31" i="3" s="1"/>
  <c r="G31" i="3" s="1"/>
  <c r="H31" i="3" s="1"/>
  <c r="I31" i="3" s="1"/>
  <c r="J31" i="3" s="1"/>
  <c r="K31" i="3" s="1"/>
  <c r="L31" i="3" s="1"/>
  <c r="M31" i="3" s="1"/>
  <c r="B30" i="3"/>
  <c r="C30" i="3" s="1"/>
  <c r="D30" i="3" s="1"/>
  <c r="E30" i="3" s="1"/>
  <c r="F30" i="3" s="1"/>
  <c r="G30" i="3" s="1"/>
  <c r="H30" i="3" s="1"/>
  <c r="I30" i="3" s="1"/>
  <c r="J30" i="3" s="1"/>
  <c r="K30" i="3" s="1"/>
  <c r="L30" i="3" s="1"/>
  <c r="M30" i="3" s="1"/>
  <c r="B29" i="3"/>
  <c r="C29" i="3" s="1"/>
  <c r="D29" i="3" s="1"/>
  <c r="E29" i="3" s="1"/>
  <c r="F29" i="3" s="1"/>
  <c r="G29" i="3" s="1"/>
  <c r="H29" i="3" s="1"/>
  <c r="I29" i="3" s="1"/>
  <c r="J29" i="3" s="1"/>
  <c r="K29" i="3" s="1"/>
  <c r="L29" i="3" s="1"/>
  <c r="M29" i="3" s="1"/>
  <c r="B28" i="3"/>
  <c r="B27" i="3"/>
  <c r="C27" i="3" s="1"/>
  <c r="D27" i="3" s="1"/>
  <c r="E27" i="3" s="1"/>
  <c r="F27" i="3" s="1"/>
  <c r="G27" i="3" s="1"/>
  <c r="H27" i="3" s="1"/>
  <c r="I27" i="3" s="1"/>
  <c r="J27" i="3" s="1"/>
  <c r="K27" i="3" s="1"/>
  <c r="L27" i="3" s="1"/>
  <c r="M27" i="3" s="1"/>
  <c r="B26" i="3"/>
  <c r="C26" i="3" s="1"/>
  <c r="D26" i="3" s="1"/>
  <c r="E26" i="3" s="1"/>
  <c r="F26" i="3" s="1"/>
  <c r="G26" i="3" s="1"/>
  <c r="H26" i="3" s="1"/>
  <c r="I26" i="3" s="1"/>
  <c r="J26" i="3" s="1"/>
  <c r="K26" i="3" s="1"/>
  <c r="L26" i="3" s="1"/>
  <c r="M26" i="3" s="1"/>
  <c r="B25" i="3"/>
  <c r="C25" i="3" s="1"/>
  <c r="D25" i="3" s="1"/>
  <c r="E25" i="3" s="1"/>
  <c r="F25" i="3" s="1"/>
  <c r="G25" i="3" s="1"/>
  <c r="H25" i="3" s="1"/>
  <c r="I25" i="3" s="1"/>
  <c r="J25" i="3" s="1"/>
  <c r="K25" i="3" s="1"/>
  <c r="L25" i="3" s="1"/>
  <c r="M25" i="3" s="1"/>
  <c r="B24" i="3"/>
  <c r="B23" i="3"/>
  <c r="C23" i="3" s="1"/>
  <c r="D23" i="3" s="1"/>
  <c r="E23" i="3" s="1"/>
  <c r="F23" i="3" s="1"/>
  <c r="G23" i="3" s="1"/>
  <c r="H23" i="3" s="1"/>
  <c r="I23" i="3" s="1"/>
  <c r="J23" i="3" s="1"/>
  <c r="K23" i="3" s="1"/>
  <c r="L23" i="3" s="1"/>
  <c r="M23" i="3" s="1"/>
  <c r="B22" i="3"/>
  <c r="C22" i="3" s="1"/>
  <c r="D22" i="3" s="1"/>
  <c r="E22" i="3" s="1"/>
  <c r="F22" i="3" s="1"/>
  <c r="G22" i="3" s="1"/>
  <c r="H22" i="3" s="1"/>
  <c r="I22" i="3" s="1"/>
  <c r="J22" i="3" s="1"/>
  <c r="K22" i="3" s="1"/>
  <c r="L22" i="3" s="1"/>
  <c r="M22" i="3" s="1"/>
  <c r="B21" i="3"/>
  <c r="C21" i="3" s="1"/>
  <c r="B20" i="3"/>
  <c r="C20" i="3" s="1"/>
  <c r="D20" i="3" s="1"/>
  <c r="E20" i="3" s="1"/>
  <c r="F20" i="3" s="1"/>
  <c r="G20" i="3" s="1"/>
  <c r="H20" i="3" s="1"/>
  <c r="I20" i="3" s="1"/>
  <c r="J20" i="3" s="1"/>
  <c r="K20" i="3" s="1"/>
  <c r="L20" i="3" s="1"/>
  <c r="M20" i="3" s="1"/>
  <c r="B19" i="3"/>
  <c r="C19" i="3" s="1"/>
  <c r="D19" i="3" s="1"/>
  <c r="E19" i="3" s="1"/>
  <c r="F19" i="3" s="1"/>
  <c r="G19" i="3" s="1"/>
  <c r="H19" i="3" s="1"/>
  <c r="I19" i="3" s="1"/>
  <c r="J19" i="3" s="1"/>
  <c r="K19" i="3" s="1"/>
  <c r="L19" i="3" s="1"/>
  <c r="M19" i="3" s="1"/>
  <c r="B18" i="3"/>
  <c r="B17" i="3"/>
  <c r="B16" i="3"/>
  <c r="C16" i="3" s="1"/>
  <c r="D16" i="3" s="1"/>
  <c r="E16" i="3" s="1"/>
  <c r="F16" i="3" s="1"/>
  <c r="G16" i="3" s="1"/>
  <c r="H16" i="3" s="1"/>
  <c r="I16" i="3" s="1"/>
  <c r="J16" i="3" s="1"/>
  <c r="K16" i="3" s="1"/>
  <c r="L16" i="3" s="1"/>
  <c r="M16" i="3" s="1"/>
  <c r="B15" i="3"/>
  <c r="C15" i="3" s="1"/>
  <c r="D15" i="3" s="1"/>
  <c r="E15" i="3" s="1"/>
  <c r="F15" i="3" s="1"/>
  <c r="G15" i="3" s="1"/>
  <c r="H15" i="3" s="1"/>
  <c r="I15" i="3" s="1"/>
  <c r="J15" i="3" s="1"/>
  <c r="K15" i="3" s="1"/>
  <c r="L15" i="3" s="1"/>
  <c r="M15" i="3" s="1"/>
  <c r="B14" i="3"/>
  <c r="B13" i="3"/>
  <c r="C13" i="3" s="1"/>
  <c r="B12" i="3"/>
  <c r="C12" i="3" s="1"/>
  <c r="D12" i="3" s="1"/>
  <c r="E12" i="3" s="1"/>
  <c r="F12" i="3" s="1"/>
  <c r="G12" i="3" s="1"/>
  <c r="H12" i="3" s="1"/>
  <c r="I12" i="3" s="1"/>
  <c r="J12" i="3" s="1"/>
  <c r="K12" i="3" s="1"/>
  <c r="L12" i="3" s="1"/>
  <c r="M12" i="3" s="1"/>
  <c r="B11" i="3"/>
  <c r="C11" i="3" s="1"/>
  <c r="D11" i="3" s="1"/>
  <c r="E11" i="3" s="1"/>
  <c r="F11" i="3" s="1"/>
  <c r="G11" i="3" s="1"/>
  <c r="H11" i="3" s="1"/>
  <c r="B10" i="3"/>
  <c r="C10" i="3" s="1"/>
  <c r="C18" i="3"/>
  <c r="D18" i="3" s="1"/>
  <c r="E18" i="3" s="1"/>
  <c r="F18" i="3" s="1"/>
  <c r="G18" i="3" s="1"/>
  <c r="H18" i="3" s="1"/>
  <c r="I18" i="3" s="1"/>
  <c r="J18" i="3" s="1"/>
  <c r="K18" i="3" s="1"/>
  <c r="L18" i="3" s="1"/>
  <c r="M18" i="3" s="1"/>
  <c r="C14" i="3"/>
  <c r="D14" i="3" s="1"/>
  <c r="E14" i="3" s="1"/>
  <c r="F14" i="3" s="1"/>
  <c r="G14" i="3" s="1"/>
  <c r="H14" i="3" s="1"/>
  <c r="I14" i="3" s="1"/>
  <c r="J14" i="3" s="1"/>
  <c r="K14" i="3" s="1"/>
  <c r="L14" i="3" s="1"/>
  <c r="M14" i="3" s="1"/>
  <c r="G16" i="6" l="1"/>
  <c r="C5" i="3" s="1"/>
  <c r="C7" i="3" s="1"/>
  <c r="B42" i="3"/>
  <c r="B44" i="3" s="1"/>
  <c r="H16" i="6"/>
  <c r="D5" i="3" s="1"/>
  <c r="D7" i="3" s="1"/>
  <c r="C17" i="3"/>
  <c r="D17" i="3" s="1"/>
  <c r="E17" i="3" s="1"/>
  <c r="F17" i="3" s="1"/>
  <c r="G17" i="3" s="1"/>
  <c r="H17" i="3" s="1"/>
  <c r="I17" i="3" s="1"/>
  <c r="J17" i="3" s="1"/>
  <c r="K17" i="3" s="1"/>
  <c r="L17" i="3" s="1"/>
  <c r="M17" i="3" s="1"/>
  <c r="C24" i="3"/>
  <c r="D24" i="3" s="1"/>
  <c r="E24" i="3" s="1"/>
  <c r="F24" i="3" s="1"/>
  <c r="G24" i="3" s="1"/>
  <c r="H24" i="3" s="1"/>
  <c r="I24" i="3" s="1"/>
  <c r="J24" i="3" s="1"/>
  <c r="K24" i="3" s="1"/>
  <c r="L24" i="3" s="1"/>
  <c r="M24" i="3" s="1"/>
  <c r="C28" i="3"/>
  <c r="D28" i="3" s="1"/>
  <c r="E28" i="3" s="1"/>
  <c r="F28" i="3" s="1"/>
  <c r="G28" i="3" s="1"/>
  <c r="H28" i="3" s="1"/>
  <c r="I28" i="3" s="1"/>
  <c r="J28" i="3" s="1"/>
  <c r="K28" i="3" s="1"/>
  <c r="L28" i="3" s="1"/>
  <c r="M28" i="3" s="1"/>
  <c r="C36" i="3"/>
  <c r="D36" i="3" s="1"/>
  <c r="E36" i="3" s="1"/>
  <c r="F36" i="3" s="1"/>
  <c r="G36" i="3" s="1"/>
  <c r="H36" i="3" s="1"/>
  <c r="I36" i="3" s="1"/>
  <c r="J36" i="3" s="1"/>
  <c r="K36" i="3" s="1"/>
  <c r="L36" i="3" s="1"/>
  <c r="M36" i="3" s="1"/>
  <c r="D13" i="3"/>
  <c r="E13" i="3" s="1"/>
  <c r="F13" i="3" s="1"/>
  <c r="G13" i="3" s="1"/>
  <c r="H13" i="3" s="1"/>
  <c r="I13" i="3" s="1"/>
  <c r="J13" i="3" s="1"/>
  <c r="K13" i="3" s="1"/>
  <c r="L13" i="3" s="1"/>
  <c r="M13" i="3" s="1"/>
  <c r="D21" i="3"/>
  <c r="E21" i="3" s="1"/>
  <c r="F21" i="3" s="1"/>
  <c r="G21" i="3" s="1"/>
  <c r="H21" i="3" s="1"/>
  <c r="I21" i="3" s="1"/>
  <c r="J21" i="3" s="1"/>
  <c r="K21" i="3" s="1"/>
  <c r="L21" i="3" s="1"/>
  <c r="M21" i="3" s="1"/>
  <c r="D32" i="3"/>
  <c r="E32" i="3" s="1"/>
  <c r="F32" i="3" s="1"/>
  <c r="G32" i="3" s="1"/>
  <c r="H32" i="3" s="1"/>
  <c r="I32" i="3" s="1"/>
  <c r="J32" i="3" s="1"/>
  <c r="K32" i="3" s="1"/>
  <c r="L32" i="3" s="1"/>
  <c r="M32" i="3" s="1"/>
  <c r="I11" i="3"/>
  <c r="J11" i="3" s="1"/>
  <c r="K11" i="3" s="1"/>
  <c r="L11" i="3" s="1"/>
  <c r="M11" i="3" s="1"/>
  <c r="D10" i="3"/>
  <c r="B46" i="3" l="1"/>
  <c r="E10" i="3"/>
  <c r="D42" i="3"/>
  <c r="D44" i="3" s="1"/>
  <c r="C42" i="3"/>
  <c r="C44" i="3" s="1"/>
  <c r="C46" i="3" l="1"/>
  <c r="D46" i="3" s="1"/>
  <c r="F10" i="3"/>
  <c r="E42" i="3"/>
  <c r="E44" i="3" s="1"/>
  <c r="E46" i="3" l="1"/>
  <c r="G10" i="3"/>
  <c r="F42" i="3"/>
  <c r="F44" i="3" s="1"/>
  <c r="F46" i="3" s="1"/>
  <c r="H10" i="3" l="1"/>
  <c r="G42" i="3"/>
  <c r="G44" i="3" s="1"/>
  <c r="G46" i="3" s="1"/>
  <c r="I10" i="3" l="1"/>
  <c r="H42" i="3"/>
  <c r="H44" i="3" s="1"/>
  <c r="H46" i="3" l="1"/>
  <c r="J10" i="3"/>
  <c r="I42" i="3"/>
  <c r="I44" i="3" s="1"/>
  <c r="I46" i="3" s="1"/>
  <c r="K10" i="3" l="1"/>
  <c r="J42" i="3"/>
  <c r="J44" i="3" s="1"/>
  <c r="J46" i="3" l="1"/>
  <c r="L10" i="3"/>
  <c r="K42" i="3"/>
  <c r="K44" i="3" s="1"/>
  <c r="K46" i="3" s="1"/>
  <c r="M10" i="3" l="1"/>
  <c r="M42" i="3" s="1"/>
  <c r="M44" i="3" s="1"/>
  <c r="L42" i="3"/>
  <c r="L44" i="3" s="1"/>
  <c r="L46" i="3" s="1"/>
  <c r="H27" i="5" l="1"/>
  <c r="M46" i="3"/>
</calcChain>
</file>

<file path=xl/comments1.xml><?xml version="1.0" encoding="utf-8"?>
<comments xmlns="http://schemas.openxmlformats.org/spreadsheetml/2006/main">
  <authors>
    <author>Oswaldo</author>
  </authors>
  <commentList>
    <comment ref="A5" authorId="0" shapeId="0">
      <text>
        <r>
          <rPr>
            <sz val="10"/>
            <color indexed="81"/>
            <rFont val="Tahoma"/>
            <family val="2"/>
          </rPr>
          <t>Payment for new amount to be financed, including consolidation</t>
        </r>
      </text>
    </comment>
    <comment ref="A13" authorId="0" shapeId="0">
      <text>
        <r>
          <rPr>
            <sz val="10"/>
            <color indexed="81"/>
            <rFont val="Tahoma"/>
            <family val="2"/>
          </rPr>
          <t>Payment for new amount to be financed, including consolidation</t>
        </r>
      </text>
    </comment>
  </commentList>
</comments>
</file>

<file path=xl/sharedStrings.xml><?xml version="1.0" encoding="utf-8"?>
<sst xmlns="http://schemas.openxmlformats.org/spreadsheetml/2006/main" count="158" uniqueCount="93">
  <si>
    <t>Personal:</t>
  </si>
  <si>
    <t>Fixtures &amp; Renovation</t>
  </si>
  <si>
    <t>Cash Available from Savings and Other</t>
  </si>
  <si>
    <t>Fixed expenses</t>
  </si>
  <si>
    <t>Other Financing Source #1</t>
  </si>
  <si>
    <t>Other Financing Sources #2</t>
  </si>
  <si>
    <t>Total</t>
  </si>
  <si>
    <t>Additional funds needed</t>
  </si>
  <si>
    <t>Total Expenses</t>
  </si>
  <si>
    <t>Surplus or deficit personal income</t>
  </si>
  <si>
    <t>Loan Request Amount:</t>
  </si>
  <si>
    <t>Interest Rate:</t>
  </si>
  <si>
    <t>Term (months):</t>
  </si>
  <si>
    <t>Monthly Payment:</t>
  </si>
  <si>
    <t>Loan Closing Fee:</t>
  </si>
  <si>
    <t>Sample Loan Terms #1</t>
  </si>
  <si>
    <t>Sample Loan Terms #2</t>
  </si>
  <si>
    <t>Income</t>
  </si>
  <si>
    <t>Costes iniciales</t>
  </si>
  <si>
    <t>Costos mensuales</t>
  </si>
  <si>
    <t>Categoría</t>
  </si>
  <si>
    <t>Alquiler / arrendamiento</t>
  </si>
  <si>
    <t>Equipo</t>
  </si>
  <si>
    <t>Mueble</t>
  </si>
  <si>
    <t>Material de oficina</t>
  </si>
  <si>
    <t>Teléfono</t>
  </si>
  <si>
    <t>Otras utilidades</t>
  </si>
  <si>
    <t>Depósitos en servicios públicos</t>
  </si>
  <si>
    <t>Impresión y copia</t>
  </si>
  <si>
    <t>Franqueo</t>
  </si>
  <si>
    <t>Publicidad y promoción</t>
  </si>
  <si>
    <t>Licencias y permisos</t>
  </si>
  <si>
    <t>Seguro</t>
  </si>
  <si>
    <t>Cuotas y Membresías</t>
  </si>
  <si>
    <t>Auto y transporte</t>
  </si>
  <si>
    <t>Envío</t>
  </si>
  <si>
    <t>Inventario de reemplazo</t>
  </si>
  <si>
    <t>Coste de bienes</t>
  </si>
  <si>
    <t>Mantenimiento</t>
  </si>
  <si>
    <t>Entretenimiento</t>
  </si>
  <si>
    <t>Viajar</t>
  </si>
  <si>
    <t>Tu salario</t>
  </si>
  <si>
    <t>Otros sueldos</t>
  </si>
  <si>
    <t>Beneficios (40% de los salarios)</t>
  </si>
  <si>
    <t>Costos imprevistos</t>
  </si>
  <si>
    <t>Otro / Extra / Misc</t>
  </si>
  <si>
    <t>Inventario inicial</t>
  </si>
  <si>
    <t>Legal, contabilidad, de consultoría</t>
  </si>
  <si>
    <t>Del Negocio:</t>
  </si>
  <si>
    <t>Remesas</t>
  </si>
  <si>
    <t>Alquiler / hipoteca</t>
  </si>
  <si>
    <t>Comida</t>
  </si>
  <si>
    <t>Utilidades</t>
  </si>
  <si>
    <t>Gastos médicos / dentales</t>
  </si>
  <si>
    <t>Transporte y Automóvil</t>
  </si>
  <si>
    <t>Educación</t>
  </si>
  <si>
    <t>Entretenimiento y pasatiempos</t>
  </si>
  <si>
    <t>Viaje / Vacaciones</t>
  </si>
  <si>
    <t>Limpiadores, lavandería</t>
  </si>
  <si>
    <t>Cuidado de los niños</t>
  </si>
  <si>
    <t>Publicaciones y libros</t>
  </si>
  <si>
    <t>Cuidado personal</t>
  </si>
  <si>
    <t>Mascotas</t>
  </si>
  <si>
    <t>Caridad / Religioso</t>
  </si>
  <si>
    <t>Otros gastos</t>
  </si>
  <si>
    <t>Seguro de salud</t>
  </si>
  <si>
    <t>Pagos de tarjeta de crédito</t>
  </si>
  <si>
    <t>Salario mensual de negocios</t>
  </si>
  <si>
    <t>Ganancia o pérdida comercial</t>
  </si>
  <si>
    <t>Otros ingresos mensuales</t>
  </si>
  <si>
    <t>Producto 1</t>
  </si>
  <si>
    <t>Producto 2</t>
  </si>
  <si>
    <t>Producto 3</t>
  </si>
  <si>
    <t>Producto 4</t>
  </si>
  <si>
    <t>Menu de Producto/Servicio</t>
  </si>
  <si>
    <t>Precio de venta</t>
  </si>
  <si>
    <t>Costo al negocio</t>
  </si>
  <si>
    <t>Ganancia neto por producto por mes</t>
  </si>
  <si>
    <t>Pronóstico de ventas</t>
  </si>
  <si>
    <t>Ganancia Neto</t>
  </si>
  <si>
    <t xml:space="preserve"> </t>
  </si>
  <si>
    <t>Cantidad vendido por mes</t>
  </si>
  <si>
    <t>Ganancia y perdida</t>
  </si>
  <si>
    <t xml:space="preserve">Mes </t>
  </si>
  <si>
    <t>Pago del prestamo #1</t>
  </si>
  <si>
    <t>Pago del prestamo #2</t>
  </si>
  <si>
    <t>Total Costos Mensuales</t>
  </si>
  <si>
    <t>Superávit o déficit del negocio</t>
  </si>
  <si>
    <t>Punto del equilibrio</t>
  </si>
  <si>
    <t>Beneficio total</t>
  </si>
  <si>
    <t>Ganancia neto (ing 1)</t>
  </si>
  <si>
    <t>Ganancia neto (ing 2)</t>
  </si>
  <si>
    <r>
      <t xml:space="preserve">
Instrucciones: Esta hoja de cálculo lo ayudará a entender las finanzas de su empresa, para usted y también para su planificación comercial.
</t>
    </r>
    <r>
      <rPr>
        <sz val="11"/>
        <color theme="1"/>
        <rFont val="Calibri"/>
        <family val="2"/>
        <scheme val="minor"/>
      </rPr>
      <t>1) Todos los espacios en color gris se rellenarán automaticamente para usted con una fórmula.
2) Gastos: Comience con los gastos creando el presupuesto de lanzamiento y los costos mensuales estimados de administrar el negocio. Despues, averigua cuánto dinero gastas personalmente cada mes.
3) Ingresos: Identifique 1-8 líneas de productos / servicios, los costos para proporcionar el producto y los precios  de venta del producto. Las primeras 1-4 líneas de productos se pueden realizar en Ingresos (1), si es necesario, pasar a la otra pestaña Ingresos (2).
4) Ingresos: calcule cuántas unidades de cada producto estima que venderá, mes a mes.
5) Verifique si estima que necesita préstamos comerciales para ayudar con los costos iniciales. De ser así, ingrese los términos estimados (cantidad y tasas de interés) en "Cálculos de préstamos"
6) Eche un vistazo a sus ganancias y pérdidas, generadas automáticamente en la última pestaña. Además, verifique su presupuesto personal en la pestaña de "gastos" para ver si puede respaldar sus finanzas personales con su negocio.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</si>
</sst>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164" formatCode="&quot;$&quot;#,##0.00"/>
    <numFmt numFmtId="165" formatCode="0.000%"/>
    <numFmt numFmtId="166" formatCode="&quot;$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6"/>
      <color theme="1"/>
      <name val="Verdana"/>
      <family val="2"/>
    </font>
    <font>
      <b/>
      <sz val="12"/>
      <color theme="1"/>
      <name val="Verdana"/>
      <family val="2"/>
    </font>
    <font>
      <b/>
      <sz val="6"/>
      <color theme="1"/>
      <name val="Verdana"/>
      <family val="2"/>
    </font>
    <font>
      <b/>
      <sz val="9"/>
      <color theme="1"/>
      <name val="Verdana"/>
      <family val="2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  <scheme val="minor"/>
    </font>
    <font>
      <sz val="10"/>
      <color indexed="81"/>
      <name val="Tahoma"/>
      <family val="2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BFD5D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</fills>
  <borders count="39">
    <border>
      <left/>
      <right/>
      <top/>
      <bottom/>
      <diagonal/>
    </border>
    <border>
      <left style="medium">
        <color rgb="FFFFCC33"/>
      </left>
      <right/>
      <top style="medium">
        <color rgb="FFFFCC33"/>
      </top>
      <bottom/>
      <diagonal/>
    </border>
    <border>
      <left/>
      <right/>
      <top style="medium">
        <color rgb="FFFFCC33"/>
      </top>
      <bottom/>
      <diagonal/>
    </border>
    <border>
      <left style="medium">
        <color rgb="FFFFCC33"/>
      </left>
      <right/>
      <top/>
      <bottom style="medium">
        <color rgb="FFFFCC33"/>
      </bottom>
      <diagonal/>
    </border>
    <border>
      <left/>
      <right/>
      <top/>
      <bottom style="medium">
        <color rgb="FFFFCC33"/>
      </bottom>
      <diagonal/>
    </border>
    <border>
      <left style="medium">
        <color rgb="FFFFCC33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rgb="FFFFCC33"/>
      </bottom>
      <diagonal/>
    </border>
    <border>
      <left/>
      <right style="medium">
        <color indexed="64"/>
      </right>
      <top/>
      <bottom style="medium">
        <color rgb="FFFFCC33"/>
      </bottom>
      <diagonal/>
    </border>
    <border>
      <left style="medium">
        <color indexed="64"/>
      </left>
      <right/>
      <top style="medium">
        <color rgb="FFFFCC33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81">
    <xf numFmtId="0" fontId="0" fillId="0" borderId="0" xfId="0"/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vertical="center" wrapText="1"/>
    </xf>
    <xf numFmtId="0" fontId="2" fillId="3" borderId="6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0" fillId="0" borderId="6" xfId="0" applyBorder="1"/>
    <xf numFmtId="0" fontId="4" fillId="2" borderId="11" xfId="0" applyFont="1" applyFill="1" applyBorder="1" applyAlignment="1">
      <alignment vertical="center" wrapText="1"/>
    </xf>
    <xf numFmtId="0" fontId="0" fillId="0" borderId="12" xfId="0" applyBorder="1"/>
    <xf numFmtId="0" fontId="2" fillId="2" borderId="13" xfId="0" applyFont="1" applyFill="1" applyBorder="1" applyAlignment="1">
      <alignment vertical="center" wrapText="1"/>
    </xf>
    <xf numFmtId="0" fontId="1" fillId="0" borderId="0" xfId="0" applyFont="1"/>
    <xf numFmtId="0" fontId="1" fillId="0" borderId="6" xfId="0" applyFont="1" applyBorder="1"/>
    <xf numFmtId="0" fontId="1" fillId="0" borderId="0" xfId="0" applyFont="1" applyBorder="1"/>
    <xf numFmtId="0" fontId="0" fillId="0" borderId="0" xfId="0" applyBorder="1"/>
    <xf numFmtId="0" fontId="2" fillId="4" borderId="0" xfId="0" applyFont="1" applyFill="1" applyBorder="1" applyAlignment="1">
      <alignment vertical="center" wrapText="1"/>
    </xf>
    <xf numFmtId="0" fontId="4" fillId="2" borderId="13" xfId="0" applyFont="1" applyFill="1" applyBorder="1" applyAlignment="1">
      <alignment vertical="center" wrapText="1"/>
    </xf>
    <xf numFmtId="0" fontId="0" fillId="5" borderId="12" xfId="0" applyFill="1" applyBorder="1"/>
    <xf numFmtId="0" fontId="4" fillId="2" borderId="14" xfId="0" applyFont="1" applyFill="1" applyBorder="1" applyAlignment="1">
      <alignment vertical="center" wrapText="1"/>
    </xf>
    <xf numFmtId="0" fontId="1" fillId="5" borderId="15" xfId="0" applyFont="1" applyFill="1" applyBorder="1"/>
    <xf numFmtId="0" fontId="2" fillId="5" borderId="6" xfId="0" applyFont="1" applyFill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164" fontId="9" fillId="0" borderId="19" xfId="2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165" fontId="9" fillId="0" borderId="21" xfId="2" applyNumberFormat="1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166" fontId="0" fillId="0" borderId="0" xfId="0" applyNumberFormat="1"/>
    <xf numFmtId="166" fontId="0" fillId="0" borderId="0" xfId="0" applyNumberFormat="1" applyBorder="1"/>
    <xf numFmtId="49" fontId="1" fillId="0" borderId="23" xfId="0" applyNumberFormat="1" applyFont="1" applyBorder="1" applyAlignment="1">
      <alignment horizontal="center"/>
    </xf>
    <xf numFmtId="0" fontId="0" fillId="7" borderId="6" xfId="0" applyFill="1" applyBorder="1"/>
    <xf numFmtId="164" fontId="9" fillId="7" borderId="15" xfId="1" applyNumberFormat="1" applyFont="1" applyFill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center"/>
    </xf>
    <xf numFmtId="0" fontId="12" fillId="0" borderId="0" xfId="0" applyFont="1" applyFill="1" applyBorder="1"/>
    <xf numFmtId="164" fontId="9" fillId="7" borderId="12" xfId="1" applyNumberFormat="1" applyFont="1" applyFill="1" applyBorder="1" applyAlignment="1">
      <alignment horizontal="center" vertical="center" wrapText="1"/>
    </xf>
    <xf numFmtId="166" fontId="0" fillId="7" borderId="6" xfId="0" applyNumberFormat="1" applyFill="1" applyBorder="1"/>
    <xf numFmtId="166" fontId="1" fillId="7" borderId="6" xfId="0" applyNumberFormat="1" applyFont="1" applyFill="1" applyBorder="1"/>
    <xf numFmtId="166" fontId="0" fillId="7" borderId="6" xfId="0" applyNumberFormat="1" applyFont="1" applyFill="1" applyBorder="1"/>
    <xf numFmtId="0" fontId="2" fillId="2" borderId="24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4" fillId="6" borderId="6" xfId="0" applyFont="1" applyFill="1" applyBorder="1"/>
    <xf numFmtId="0" fontId="4" fillId="2" borderId="6" xfId="0" applyFont="1" applyFill="1" applyBorder="1" applyAlignment="1">
      <alignment vertical="center" wrapText="1"/>
    </xf>
    <xf numFmtId="49" fontId="1" fillId="0" borderId="0" xfId="0" applyNumberFormat="1" applyFont="1" applyBorder="1" applyAlignment="1">
      <alignment horizontal="center"/>
    </xf>
    <xf numFmtId="0" fontId="2" fillId="8" borderId="24" xfId="0" applyFont="1" applyFill="1" applyBorder="1"/>
    <xf numFmtId="0" fontId="2" fillId="8" borderId="25" xfId="0" applyFont="1" applyFill="1" applyBorder="1"/>
    <xf numFmtId="0" fontId="11" fillId="0" borderId="27" xfId="0" applyFont="1" applyBorder="1"/>
    <xf numFmtId="166" fontId="1" fillId="0" borderId="28" xfId="0" applyNumberFormat="1" applyFont="1" applyBorder="1"/>
    <xf numFmtId="166" fontId="1" fillId="0" borderId="29" xfId="0" applyNumberFormat="1" applyFont="1" applyBorder="1"/>
    <xf numFmtId="0" fontId="0" fillId="0" borderId="30" xfId="0" applyBorder="1"/>
    <xf numFmtId="166" fontId="0" fillId="0" borderId="31" xfId="0" applyNumberFormat="1" applyBorder="1"/>
    <xf numFmtId="0" fontId="1" fillId="0" borderId="35" xfId="0" applyFont="1" applyBorder="1"/>
    <xf numFmtId="49" fontId="1" fillId="0" borderId="36" xfId="0" applyNumberFormat="1" applyFont="1" applyBorder="1" applyAlignment="1">
      <alignment horizontal="center"/>
    </xf>
    <xf numFmtId="0" fontId="1" fillId="0" borderId="30" xfId="0" applyFont="1" applyBorder="1"/>
    <xf numFmtId="49" fontId="1" fillId="0" borderId="31" xfId="0" applyNumberFormat="1" applyFont="1" applyBorder="1" applyAlignment="1">
      <alignment horizontal="center"/>
    </xf>
    <xf numFmtId="0" fontId="2" fillId="0" borderId="30" xfId="0" applyFont="1" applyBorder="1"/>
    <xf numFmtId="0" fontId="2" fillId="3" borderId="37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2" fillId="5" borderId="34" xfId="0" applyFont="1" applyFill="1" applyBorder="1" applyAlignment="1">
      <alignment vertical="center" wrapText="1"/>
    </xf>
    <xf numFmtId="0" fontId="2" fillId="3" borderId="38" xfId="0" applyFont="1" applyFill="1" applyBorder="1" applyAlignment="1">
      <alignment vertical="center" wrapText="1"/>
    </xf>
    <xf numFmtId="0" fontId="1" fillId="0" borderId="27" xfId="0" applyFont="1" applyBorder="1" applyAlignment="1">
      <alignment vertical="top" wrapText="1"/>
    </xf>
    <xf numFmtId="0" fontId="1" fillId="0" borderId="28" xfId="0" applyFont="1" applyBorder="1" applyAlignment="1">
      <alignment vertical="top" wrapText="1"/>
    </xf>
    <xf numFmtId="0" fontId="1" fillId="0" borderId="29" xfId="0" applyFont="1" applyBorder="1" applyAlignment="1">
      <alignment vertical="top" wrapText="1"/>
    </xf>
    <xf numFmtId="0" fontId="1" fillId="0" borderId="3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1" fillId="0" borderId="31" xfId="0" applyFont="1" applyBorder="1" applyAlignment="1">
      <alignment vertical="top" wrapText="1"/>
    </xf>
    <xf numFmtId="0" fontId="1" fillId="0" borderId="32" xfId="0" applyFont="1" applyBorder="1" applyAlignment="1">
      <alignment vertical="top" wrapText="1"/>
    </xf>
    <xf numFmtId="0" fontId="1" fillId="0" borderId="33" xfId="0" applyFont="1" applyBorder="1" applyAlignment="1">
      <alignment vertical="top" wrapText="1"/>
    </xf>
    <xf numFmtId="0" fontId="1" fillId="0" borderId="34" xfId="0" applyFont="1" applyBorder="1" applyAlignment="1">
      <alignment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 2" xfId="2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31"/>
  <sheetViews>
    <sheetView tabSelected="1" topLeftCell="A12" workbookViewId="0">
      <selection activeCell="G35" sqref="G35"/>
    </sheetView>
  </sheetViews>
  <sheetFormatPr defaultRowHeight="15" x14ac:dyDescent="0.25"/>
  <sheetData>
    <row r="3" spans="2:8" ht="15" customHeight="1" x14ac:dyDescent="0.25">
      <c r="B3" s="62" t="s">
        <v>92</v>
      </c>
      <c r="C3" s="63"/>
      <c r="D3" s="63"/>
      <c r="E3" s="63"/>
      <c r="F3" s="63"/>
      <c r="G3" s="63"/>
      <c r="H3" s="64"/>
    </row>
    <row r="4" spans="2:8" x14ac:dyDescent="0.25">
      <c r="B4" s="65"/>
      <c r="C4" s="66"/>
      <c r="D4" s="66"/>
      <c r="E4" s="66"/>
      <c r="F4" s="66"/>
      <c r="G4" s="66"/>
      <c r="H4" s="67"/>
    </row>
    <row r="5" spans="2:8" x14ac:dyDescent="0.25">
      <c r="B5" s="65"/>
      <c r="C5" s="66"/>
      <c r="D5" s="66"/>
      <c r="E5" s="66"/>
      <c r="F5" s="66"/>
      <c r="G5" s="66"/>
      <c r="H5" s="67"/>
    </row>
    <row r="6" spans="2:8" x14ac:dyDescent="0.25">
      <c r="B6" s="65"/>
      <c r="C6" s="66"/>
      <c r="D6" s="66"/>
      <c r="E6" s="66"/>
      <c r="F6" s="66"/>
      <c r="G6" s="66"/>
      <c r="H6" s="67"/>
    </row>
    <row r="7" spans="2:8" x14ac:dyDescent="0.25">
      <c r="B7" s="65"/>
      <c r="C7" s="66"/>
      <c r="D7" s="66"/>
      <c r="E7" s="66"/>
      <c r="F7" s="66"/>
      <c r="G7" s="66"/>
      <c r="H7" s="67"/>
    </row>
    <row r="8" spans="2:8" x14ac:dyDescent="0.25">
      <c r="B8" s="65"/>
      <c r="C8" s="66"/>
      <c r="D8" s="66"/>
      <c r="E8" s="66"/>
      <c r="F8" s="66"/>
      <c r="G8" s="66"/>
      <c r="H8" s="67"/>
    </row>
    <row r="9" spans="2:8" x14ac:dyDescent="0.25">
      <c r="B9" s="65"/>
      <c r="C9" s="66"/>
      <c r="D9" s="66"/>
      <c r="E9" s="66"/>
      <c r="F9" s="66"/>
      <c r="G9" s="66"/>
      <c r="H9" s="67"/>
    </row>
    <row r="10" spans="2:8" x14ac:dyDescent="0.25">
      <c r="B10" s="65"/>
      <c r="C10" s="66"/>
      <c r="D10" s="66"/>
      <c r="E10" s="66"/>
      <c r="F10" s="66"/>
      <c r="G10" s="66"/>
      <c r="H10" s="67"/>
    </row>
    <row r="11" spans="2:8" x14ac:dyDescent="0.25">
      <c r="B11" s="65"/>
      <c r="C11" s="66"/>
      <c r="D11" s="66"/>
      <c r="E11" s="66"/>
      <c r="F11" s="66"/>
      <c r="G11" s="66"/>
      <c r="H11" s="67"/>
    </row>
    <row r="12" spans="2:8" x14ac:dyDescent="0.25">
      <c r="B12" s="65"/>
      <c r="C12" s="66"/>
      <c r="D12" s="66"/>
      <c r="E12" s="66"/>
      <c r="F12" s="66"/>
      <c r="G12" s="66"/>
      <c r="H12" s="67"/>
    </row>
    <row r="13" spans="2:8" x14ac:dyDescent="0.25">
      <c r="B13" s="65"/>
      <c r="C13" s="66"/>
      <c r="D13" s="66"/>
      <c r="E13" s="66"/>
      <c r="F13" s="66"/>
      <c r="G13" s="66"/>
      <c r="H13" s="67"/>
    </row>
    <row r="14" spans="2:8" x14ac:dyDescent="0.25">
      <c r="B14" s="65"/>
      <c r="C14" s="66"/>
      <c r="D14" s="66"/>
      <c r="E14" s="66"/>
      <c r="F14" s="66"/>
      <c r="G14" s="66"/>
      <c r="H14" s="67"/>
    </row>
    <row r="15" spans="2:8" x14ac:dyDescent="0.25">
      <c r="B15" s="65"/>
      <c r="C15" s="66"/>
      <c r="D15" s="66"/>
      <c r="E15" s="66"/>
      <c r="F15" s="66"/>
      <c r="G15" s="66"/>
      <c r="H15" s="67"/>
    </row>
    <row r="16" spans="2:8" x14ac:dyDescent="0.25">
      <c r="B16" s="65"/>
      <c r="C16" s="66"/>
      <c r="D16" s="66"/>
      <c r="E16" s="66"/>
      <c r="F16" s="66"/>
      <c r="G16" s="66"/>
      <c r="H16" s="67"/>
    </row>
    <row r="17" spans="2:8" x14ac:dyDescent="0.25">
      <c r="B17" s="65"/>
      <c r="C17" s="66"/>
      <c r="D17" s="66"/>
      <c r="E17" s="66"/>
      <c r="F17" s="66"/>
      <c r="G17" s="66"/>
      <c r="H17" s="67"/>
    </row>
    <row r="18" spans="2:8" x14ac:dyDescent="0.25">
      <c r="B18" s="65"/>
      <c r="C18" s="66"/>
      <c r="D18" s="66"/>
      <c r="E18" s="66"/>
      <c r="F18" s="66"/>
      <c r="G18" s="66"/>
      <c r="H18" s="67"/>
    </row>
    <row r="19" spans="2:8" x14ac:dyDescent="0.25">
      <c r="B19" s="65"/>
      <c r="C19" s="66"/>
      <c r="D19" s="66"/>
      <c r="E19" s="66"/>
      <c r="F19" s="66"/>
      <c r="G19" s="66"/>
      <c r="H19" s="67"/>
    </row>
    <row r="20" spans="2:8" x14ac:dyDescent="0.25">
      <c r="B20" s="65"/>
      <c r="C20" s="66"/>
      <c r="D20" s="66"/>
      <c r="E20" s="66"/>
      <c r="F20" s="66"/>
      <c r="G20" s="66"/>
      <c r="H20" s="67"/>
    </row>
    <row r="21" spans="2:8" x14ac:dyDescent="0.25">
      <c r="B21" s="65"/>
      <c r="C21" s="66"/>
      <c r="D21" s="66"/>
      <c r="E21" s="66"/>
      <c r="F21" s="66"/>
      <c r="G21" s="66"/>
      <c r="H21" s="67"/>
    </row>
    <row r="22" spans="2:8" x14ac:dyDescent="0.25">
      <c r="B22" s="65"/>
      <c r="C22" s="66"/>
      <c r="D22" s="66"/>
      <c r="E22" s="66"/>
      <c r="F22" s="66"/>
      <c r="G22" s="66"/>
      <c r="H22" s="67"/>
    </row>
    <row r="23" spans="2:8" x14ac:dyDescent="0.25">
      <c r="B23" s="65"/>
      <c r="C23" s="66"/>
      <c r="D23" s="66"/>
      <c r="E23" s="66"/>
      <c r="F23" s="66"/>
      <c r="G23" s="66"/>
      <c r="H23" s="67"/>
    </row>
    <row r="24" spans="2:8" x14ac:dyDescent="0.25">
      <c r="B24" s="65"/>
      <c r="C24" s="66"/>
      <c r="D24" s="66"/>
      <c r="E24" s="66"/>
      <c r="F24" s="66"/>
      <c r="G24" s="66"/>
      <c r="H24" s="67"/>
    </row>
    <row r="25" spans="2:8" x14ac:dyDescent="0.25">
      <c r="B25" s="65"/>
      <c r="C25" s="66"/>
      <c r="D25" s="66"/>
      <c r="E25" s="66"/>
      <c r="F25" s="66"/>
      <c r="G25" s="66"/>
      <c r="H25" s="67"/>
    </row>
    <row r="26" spans="2:8" x14ac:dyDescent="0.25">
      <c r="B26" s="65"/>
      <c r="C26" s="66"/>
      <c r="D26" s="66"/>
      <c r="E26" s="66"/>
      <c r="F26" s="66"/>
      <c r="G26" s="66"/>
      <c r="H26" s="67"/>
    </row>
    <row r="27" spans="2:8" x14ac:dyDescent="0.25">
      <c r="B27" s="65"/>
      <c r="C27" s="66"/>
      <c r="D27" s="66"/>
      <c r="E27" s="66"/>
      <c r="F27" s="66"/>
      <c r="G27" s="66"/>
      <c r="H27" s="67"/>
    </row>
    <row r="28" spans="2:8" x14ac:dyDescent="0.25">
      <c r="B28" s="65"/>
      <c r="C28" s="66"/>
      <c r="D28" s="66"/>
      <c r="E28" s="66"/>
      <c r="F28" s="66"/>
      <c r="G28" s="66"/>
      <c r="H28" s="67"/>
    </row>
    <row r="29" spans="2:8" x14ac:dyDescent="0.25">
      <c r="B29" s="65"/>
      <c r="C29" s="66"/>
      <c r="D29" s="66"/>
      <c r="E29" s="66"/>
      <c r="F29" s="66"/>
      <c r="G29" s="66"/>
      <c r="H29" s="67"/>
    </row>
    <row r="30" spans="2:8" x14ac:dyDescent="0.25">
      <c r="B30" s="65"/>
      <c r="C30" s="66"/>
      <c r="D30" s="66"/>
      <c r="E30" s="66"/>
      <c r="F30" s="66"/>
      <c r="G30" s="66"/>
      <c r="H30" s="67"/>
    </row>
    <row r="31" spans="2:8" x14ac:dyDescent="0.25">
      <c r="B31" s="68"/>
      <c r="C31" s="69"/>
      <c r="D31" s="69"/>
      <c r="E31" s="69"/>
      <c r="F31" s="69"/>
      <c r="G31" s="69"/>
      <c r="H31" s="70"/>
    </row>
  </sheetData>
  <mergeCells count="1">
    <mergeCell ref="B3:H3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workbookViewId="0">
      <selection activeCell="A31" sqref="A4:A31"/>
    </sheetView>
  </sheetViews>
  <sheetFormatPr defaultRowHeight="15" x14ac:dyDescent="0.25"/>
  <cols>
    <col min="1" max="2" width="11.85546875" customWidth="1"/>
    <col min="3" max="3" width="1.140625" customWidth="1"/>
    <col min="4" max="4" width="12.85546875" bestFit="1" customWidth="1"/>
    <col min="7" max="7" width="15.28515625" customWidth="1"/>
  </cols>
  <sheetData>
    <row r="1" spans="1:8" x14ac:dyDescent="0.25">
      <c r="A1" s="71" t="s">
        <v>48</v>
      </c>
      <c r="B1" s="72"/>
      <c r="C1" s="6"/>
      <c r="D1" s="6"/>
      <c r="G1" s="75" t="s">
        <v>0</v>
      </c>
      <c r="H1" s="76"/>
    </row>
    <row r="2" spans="1:8" ht="15.75" thickBot="1" x14ac:dyDescent="0.3">
      <c r="A2" s="73"/>
      <c r="B2" s="74"/>
      <c r="C2" s="7"/>
      <c r="D2" s="7"/>
      <c r="G2" s="77"/>
      <c r="H2" s="78"/>
    </row>
    <row r="3" spans="1:8" x14ac:dyDescent="0.25">
      <c r="A3" s="1" t="s">
        <v>20</v>
      </c>
      <c r="B3" s="2" t="s">
        <v>18</v>
      </c>
      <c r="C3" s="2"/>
      <c r="D3" s="2" t="s">
        <v>19</v>
      </c>
      <c r="G3" s="9" t="s">
        <v>20</v>
      </c>
      <c r="H3" s="10"/>
    </row>
    <row r="4" spans="1:8" ht="15" customHeight="1" x14ac:dyDescent="0.25">
      <c r="A4" s="3" t="s">
        <v>21</v>
      </c>
      <c r="B4" s="5">
        <v>5000</v>
      </c>
      <c r="C4" s="5"/>
      <c r="D4" s="5">
        <v>5000</v>
      </c>
      <c r="G4" s="11" t="s">
        <v>50</v>
      </c>
      <c r="H4" s="10"/>
    </row>
    <row r="5" spans="1:8" x14ac:dyDescent="0.25">
      <c r="A5" s="3" t="s">
        <v>22</v>
      </c>
      <c r="B5" s="5"/>
      <c r="C5" s="5"/>
      <c r="D5" s="5">
        <v>3000</v>
      </c>
      <c r="G5" s="11" t="s">
        <v>51</v>
      </c>
      <c r="H5" s="10"/>
    </row>
    <row r="6" spans="1:8" x14ac:dyDescent="0.25">
      <c r="A6" s="3" t="s">
        <v>23</v>
      </c>
      <c r="B6" s="5"/>
      <c r="C6" s="5"/>
      <c r="D6" s="5"/>
      <c r="G6" s="11" t="s">
        <v>25</v>
      </c>
      <c r="H6" s="10"/>
    </row>
    <row r="7" spans="1:8" ht="15" customHeight="1" x14ac:dyDescent="0.25">
      <c r="A7" s="3" t="s">
        <v>1</v>
      </c>
      <c r="B7" s="5"/>
      <c r="C7" s="5"/>
      <c r="D7" s="5"/>
      <c r="G7" s="11" t="s">
        <v>52</v>
      </c>
      <c r="H7" s="10"/>
    </row>
    <row r="8" spans="1:8" x14ac:dyDescent="0.25">
      <c r="A8" s="3" t="s">
        <v>24</v>
      </c>
      <c r="B8" s="5"/>
      <c r="C8" s="5"/>
      <c r="D8" s="5"/>
      <c r="G8" s="11" t="s">
        <v>53</v>
      </c>
      <c r="H8" s="10"/>
    </row>
    <row r="9" spans="1:8" x14ac:dyDescent="0.25">
      <c r="A9" s="3" t="s">
        <v>25</v>
      </c>
      <c r="B9" s="5"/>
      <c r="C9" s="5"/>
      <c r="D9" s="5"/>
      <c r="G9" s="11" t="s">
        <v>65</v>
      </c>
      <c r="H9" s="10"/>
    </row>
    <row r="10" spans="1:8" x14ac:dyDescent="0.25">
      <c r="A10" s="3" t="s">
        <v>26</v>
      </c>
      <c r="B10" s="5"/>
      <c r="C10" s="5"/>
      <c r="D10" s="5"/>
      <c r="G10" s="11" t="s">
        <v>54</v>
      </c>
      <c r="H10" s="10"/>
    </row>
    <row r="11" spans="1:8" ht="15" customHeight="1" x14ac:dyDescent="0.25">
      <c r="A11" s="3" t="s">
        <v>27</v>
      </c>
      <c r="B11" s="5"/>
      <c r="C11" s="5"/>
      <c r="D11" s="5"/>
      <c r="G11" s="11" t="s">
        <v>55</v>
      </c>
      <c r="H11" s="10"/>
    </row>
    <row r="12" spans="1:8" ht="16.5" x14ac:dyDescent="0.25">
      <c r="A12" s="3" t="s">
        <v>28</v>
      </c>
      <c r="B12" s="5"/>
      <c r="C12" s="5"/>
      <c r="D12" s="5"/>
      <c r="G12" s="11" t="s">
        <v>56</v>
      </c>
      <c r="H12" s="10"/>
    </row>
    <row r="13" spans="1:8" x14ac:dyDescent="0.25">
      <c r="A13" s="3" t="s">
        <v>29</v>
      </c>
      <c r="B13" s="5"/>
      <c r="C13" s="5"/>
      <c r="D13" s="5"/>
      <c r="G13" s="11" t="s">
        <v>57</v>
      </c>
      <c r="H13" s="10"/>
    </row>
    <row r="14" spans="1:8" ht="15" customHeight="1" x14ac:dyDescent="0.25">
      <c r="A14" s="3" t="s">
        <v>30</v>
      </c>
      <c r="B14" s="5"/>
      <c r="C14" s="5"/>
      <c r="D14" s="5"/>
      <c r="G14" s="11" t="s">
        <v>58</v>
      </c>
      <c r="H14" s="10"/>
    </row>
    <row r="15" spans="1:8" x14ac:dyDescent="0.25">
      <c r="A15" s="3" t="s">
        <v>31</v>
      </c>
      <c r="B15" s="5"/>
      <c r="C15" s="5"/>
      <c r="D15" s="5"/>
      <c r="G15" s="11" t="s">
        <v>59</v>
      </c>
      <c r="H15" s="10"/>
    </row>
    <row r="16" spans="1:8" x14ac:dyDescent="0.25">
      <c r="A16" s="3" t="s">
        <v>32</v>
      </c>
      <c r="B16" s="5"/>
      <c r="C16" s="5"/>
      <c r="D16" s="5"/>
      <c r="G16" s="11" t="s">
        <v>60</v>
      </c>
      <c r="H16" s="10"/>
    </row>
    <row r="17" spans="1:8" ht="15" customHeight="1" x14ac:dyDescent="0.25">
      <c r="A17" s="3" t="s">
        <v>33</v>
      </c>
      <c r="B17" s="5"/>
      <c r="C17" s="5"/>
      <c r="D17" s="5"/>
      <c r="G17" s="11" t="s">
        <v>61</v>
      </c>
      <c r="H17" s="10"/>
    </row>
    <row r="18" spans="1:8" x14ac:dyDescent="0.25">
      <c r="A18" s="3" t="s">
        <v>34</v>
      </c>
      <c r="B18" s="5"/>
      <c r="C18" s="5"/>
      <c r="D18" s="5"/>
      <c r="G18" s="11" t="s">
        <v>66</v>
      </c>
      <c r="H18" s="10"/>
    </row>
    <row r="19" spans="1:8" x14ac:dyDescent="0.25">
      <c r="A19" s="3" t="s">
        <v>35</v>
      </c>
      <c r="B19" s="5"/>
      <c r="C19" s="5"/>
      <c r="D19" s="5"/>
      <c r="G19" s="11" t="s">
        <v>62</v>
      </c>
      <c r="H19" s="10"/>
    </row>
    <row r="20" spans="1:8" ht="16.5" x14ac:dyDescent="0.25">
      <c r="A20" s="3" t="s">
        <v>47</v>
      </c>
      <c r="B20" s="5"/>
      <c r="C20" s="5"/>
      <c r="D20" s="5"/>
      <c r="G20" s="11" t="s">
        <v>63</v>
      </c>
      <c r="H20" s="10"/>
    </row>
    <row r="21" spans="1:8" x14ac:dyDescent="0.25">
      <c r="A21" s="3" t="s">
        <v>46</v>
      </c>
      <c r="B21" s="5"/>
      <c r="C21" s="5"/>
      <c r="D21" s="5"/>
      <c r="G21" s="11" t="s">
        <v>49</v>
      </c>
      <c r="H21" s="10"/>
    </row>
    <row r="22" spans="1:8" ht="16.5" x14ac:dyDescent="0.25">
      <c r="A22" s="3" t="s">
        <v>36</v>
      </c>
      <c r="B22" s="5"/>
      <c r="C22" s="5"/>
      <c r="D22" s="5"/>
      <c r="G22" s="11" t="s">
        <v>64</v>
      </c>
      <c r="H22" s="10"/>
    </row>
    <row r="23" spans="1:8" x14ac:dyDescent="0.25">
      <c r="A23" s="3" t="s">
        <v>37</v>
      </c>
      <c r="B23" s="5"/>
      <c r="C23" s="5"/>
      <c r="D23" s="5"/>
      <c r="G23" s="11"/>
      <c r="H23" s="10"/>
    </row>
    <row r="24" spans="1:8" x14ac:dyDescent="0.25">
      <c r="A24" s="3" t="s">
        <v>38</v>
      </c>
      <c r="B24" s="5"/>
      <c r="C24" s="5"/>
      <c r="D24" s="5"/>
      <c r="G24" s="17" t="s">
        <v>8</v>
      </c>
      <c r="H24" s="18">
        <f>SUM(H3:H23)</f>
        <v>0</v>
      </c>
    </row>
    <row r="25" spans="1:8" x14ac:dyDescent="0.25">
      <c r="A25" s="3" t="s">
        <v>39</v>
      </c>
      <c r="B25" s="5"/>
      <c r="C25" s="5"/>
      <c r="D25" s="5"/>
      <c r="G25" s="11"/>
      <c r="H25" s="10"/>
    </row>
    <row r="26" spans="1:8" ht="16.5" x14ac:dyDescent="0.25">
      <c r="A26" s="3" t="s">
        <v>40</v>
      </c>
      <c r="B26" s="5"/>
      <c r="C26" s="5"/>
      <c r="D26" s="5"/>
      <c r="G26" s="11" t="s">
        <v>67</v>
      </c>
      <c r="H26" s="18">
        <f>D27</f>
        <v>0</v>
      </c>
    </row>
    <row r="27" spans="1:8" ht="16.5" x14ac:dyDescent="0.25">
      <c r="A27" s="3" t="s">
        <v>41</v>
      </c>
      <c r="B27" s="5"/>
      <c r="C27" s="5"/>
      <c r="D27" s="5"/>
      <c r="G27" s="11" t="s">
        <v>68</v>
      </c>
      <c r="H27" s="18">
        <f>AVERAGE(' Ganancia y perdida'!B44:M44)</f>
        <v>-7559.7981899017905</v>
      </c>
    </row>
    <row r="28" spans="1:8" x14ac:dyDescent="0.25">
      <c r="A28" s="3" t="s">
        <v>42</v>
      </c>
      <c r="B28" s="5"/>
      <c r="C28" s="5"/>
      <c r="D28" s="5"/>
      <c r="G28" s="11" t="s">
        <v>69</v>
      </c>
      <c r="H28" s="10"/>
    </row>
    <row r="29" spans="1:8" ht="16.5" x14ac:dyDescent="0.25">
      <c r="A29" s="3" t="s">
        <v>43</v>
      </c>
      <c r="B29" s="21"/>
      <c r="C29" s="5"/>
      <c r="D29" s="21">
        <f>0.4*(D28+D27)</f>
        <v>0</v>
      </c>
      <c r="G29" s="11"/>
      <c r="H29" s="10"/>
    </row>
    <row r="30" spans="1:8" ht="17.25" thickBot="1" x14ac:dyDescent="0.3">
      <c r="A30" s="3" t="s">
        <v>45</v>
      </c>
      <c r="B30" s="5"/>
      <c r="C30" s="5"/>
      <c r="D30" s="5"/>
      <c r="G30" s="19" t="s">
        <v>9</v>
      </c>
      <c r="H30" s="20">
        <f>H26+H28-H24</f>
        <v>0</v>
      </c>
    </row>
    <row r="31" spans="1:8" x14ac:dyDescent="0.25">
      <c r="A31" s="3" t="s">
        <v>44</v>
      </c>
      <c r="B31" s="5"/>
      <c r="C31" s="5"/>
      <c r="D31" s="5"/>
    </row>
    <row r="32" spans="1:8" x14ac:dyDescent="0.25">
      <c r="A32" s="3"/>
      <c r="B32" s="4"/>
      <c r="C32" s="4"/>
      <c r="D32" s="4"/>
    </row>
    <row r="33" spans="1:4" x14ac:dyDescent="0.25">
      <c r="A33" s="57" t="s">
        <v>6</v>
      </c>
      <c r="B33" s="21"/>
      <c r="C33" s="16"/>
      <c r="D33" s="16"/>
    </row>
    <row r="34" spans="1:4" x14ac:dyDescent="0.25">
      <c r="A34" s="4"/>
      <c r="B34" s="56"/>
      <c r="C34" s="16"/>
      <c r="D34" s="16"/>
    </row>
    <row r="35" spans="1:4" ht="16.5" x14ac:dyDescent="0.25">
      <c r="A35" s="4" t="s">
        <v>2</v>
      </c>
      <c r="B35" s="56"/>
      <c r="C35" s="16"/>
      <c r="D35" s="16"/>
    </row>
    <row r="36" spans="1:4" ht="16.5" x14ac:dyDescent="0.25">
      <c r="A36" s="4" t="s">
        <v>4</v>
      </c>
      <c r="B36" s="56"/>
      <c r="C36" s="16"/>
      <c r="D36" s="16"/>
    </row>
    <row r="37" spans="1:4" ht="17.25" thickBot="1" x14ac:dyDescent="0.3">
      <c r="A37" s="58" t="s">
        <v>5</v>
      </c>
      <c r="B37" s="61"/>
      <c r="C37" s="16"/>
      <c r="D37" s="16"/>
    </row>
    <row r="38" spans="1:4" ht="17.25" thickTop="1" x14ac:dyDescent="0.25">
      <c r="A38" s="59" t="s">
        <v>7</v>
      </c>
      <c r="B38" s="60">
        <f>B35+B36+B37-B33</f>
        <v>0</v>
      </c>
      <c r="C38" s="16"/>
      <c r="D38" s="16"/>
    </row>
  </sheetData>
  <mergeCells count="2">
    <mergeCell ref="A1:B2"/>
    <mergeCell ref="G1:H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F10" sqref="F10"/>
    </sheetView>
  </sheetViews>
  <sheetFormatPr defaultRowHeight="15" x14ac:dyDescent="0.25"/>
  <cols>
    <col min="1" max="1" width="12.140625" customWidth="1"/>
    <col min="2" max="2" width="14.5703125" customWidth="1"/>
    <col min="3" max="3" width="17.5703125" customWidth="1"/>
    <col min="4" max="4" width="3.85546875" customWidth="1"/>
    <col min="5" max="5" width="17.5703125" customWidth="1"/>
    <col min="6" max="6" width="9.42578125" customWidth="1"/>
    <col min="7" max="7" width="10.5703125" customWidth="1"/>
  </cols>
  <sheetData>
    <row r="1" spans="1:17" x14ac:dyDescent="0.25">
      <c r="A1" s="12" t="s">
        <v>74</v>
      </c>
      <c r="F1" s="12" t="s">
        <v>78</v>
      </c>
    </row>
    <row r="2" spans="1:17" x14ac:dyDescent="0.25">
      <c r="A2" s="12"/>
    </row>
    <row r="3" spans="1:17" x14ac:dyDescent="0.25">
      <c r="D3" s="14"/>
      <c r="F3" s="13" t="s">
        <v>81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x14ac:dyDescent="0.25">
      <c r="A4" s="8"/>
      <c r="B4" s="13" t="s">
        <v>75</v>
      </c>
      <c r="C4" s="13" t="s">
        <v>76</v>
      </c>
      <c r="D4" s="15"/>
      <c r="E4" s="12"/>
      <c r="F4" s="33">
        <v>1</v>
      </c>
      <c r="G4" s="33">
        <v>2</v>
      </c>
      <c r="H4" s="33">
        <v>3</v>
      </c>
      <c r="I4" s="33">
        <v>4</v>
      </c>
      <c r="J4" s="33">
        <v>5</v>
      </c>
      <c r="K4" s="33">
        <v>6</v>
      </c>
      <c r="L4" s="33">
        <v>7</v>
      </c>
      <c r="M4" s="33">
        <v>8</v>
      </c>
      <c r="N4" s="33">
        <v>9</v>
      </c>
      <c r="O4" s="33">
        <v>10</v>
      </c>
      <c r="P4" s="33">
        <v>11</v>
      </c>
      <c r="Q4" s="33">
        <v>12</v>
      </c>
    </row>
    <row r="5" spans="1:17" x14ac:dyDescent="0.25">
      <c r="A5" s="13" t="s">
        <v>70</v>
      </c>
      <c r="B5" s="8">
        <v>15</v>
      </c>
      <c r="C5" s="8">
        <v>8</v>
      </c>
      <c r="D5" s="15"/>
      <c r="E5" s="13" t="s">
        <v>70</v>
      </c>
      <c r="F5" s="8">
        <v>250</v>
      </c>
      <c r="G5" s="8">
        <v>300</v>
      </c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25">
      <c r="A6" s="13" t="s">
        <v>71</v>
      </c>
      <c r="B6" s="8">
        <v>12</v>
      </c>
      <c r="C6" s="8">
        <v>7</v>
      </c>
      <c r="D6" s="15"/>
      <c r="E6" s="13" t="s">
        <v>71</v>
      </c>
      <c r="F6" s="8">
        <v>300</v>
      </c>
      <c r="G6" s="8">
        <v>320</v>
      </c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13" t="s">
        <v>72</v>
      </c>
      <c r="B7" s="8">
        <v>700</v>
      </c>
      <c r="C7" s="8">
        <v>45</v>
      </c>
      <c r="D7" s="15"/>
      <c r="E7" s="13" t="s">
        <v>72</v>
      </c>
      <c r="F7" s="8">
        <v>3</v>
      </c>
      <c r="G7" s="8">
        <v>4</v>
      </c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x14ac:dyDescent="0.25">
      <c r="A8" s="13" t="s">
        <v>73</v>
      </c>
      <c r="B8" s="8">
        <v>50</v>
      </c>
      <c r="C8" s="8">
        <v>25</v>
      </c>
      <c r="E8" s="13" t="s">
        <v>73</v>
      </c>
      <c r="F8" s="8">
        <v>12</v>
      </c>
      <c r="G8" s="8">
        <v>11</v>
      </c>
      <c r="H8" s="8"/>
      <c r="I8" s="8"/>
      <c r="J8" s="8"/>
      <c r="K8" s="8"/>
      <c r="L8" s="8"/>
      <c r="M8" s="8"/>
      <c r="N8" s="8"/>
      <c r="O8" s="8"/>
      <c r="P8" s="8"/>
      <c r="Q8" s="8"/>
    </row>
    <row r="10" spans="1:17" x14ac:dyDescent="0.25">
      <c r="E10" s="8"/>
      <c r="F10" s="13" t="s">
        <v>77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x14ac:dyDescent="0.25">
      <c r="A11" s="34" t="s">
        <v>80</v>
      </c>
      <c r="E11" s="13" t="s">
        <v>70</v>
      </c>
      <c r="F11" s="31">
        <f>(B5-C5)*F5</f>
        <v>1750</v>
      </c>
      <c r="G11" s="31">
        <f>(B5-C5)*G5</f>
        <v>2100</v>
      </c>
      <c r="H11" s="31">
        <f>(B5-C5)*H5</f>
        <v>0</v>
      </c>
      <c r="I11" s="31">
        <f>(B5-C5)*I5</f>
        <v>0</v>
      </c>
      <c r="J11" s="31">
        <f>(B5-C5)*J5</f>
        <v>0</v>
      </c>
      <c r="K11" s="31">
        <f>(B5-C5)*K5</f>
        <v>0</v>
      </c>
      <c r="L11" s="31">
        <f>(B5-C5)*L5</f>
        <v>0</v>
      </c>
      <c r="M11" s="31">
        <f>(B5-C5)*M5</f>
        <v>0</v>
      </c>
      <c r="N11" s="31">
        <f>(B5-C5)*N5</f>
        <v>0</v>
      </c>
      <c r="O11" s="31">
        <f>(B5-C5)*O5</f>
        <v>0</v>
      </c>
      <c r="P11" s="31">
        <f>(B5-C5)*P5</f>
        <v>0</v>
      </c>
      <c r="Q11" s="31">
        <f>(B5-C5)*Q5</f>
        <v>0</v>
      </c>
    </row>
    <row r="12" spans="1:17" x14ac:dyDescent="0.25">
      <c r="A12" s="34" t="s">
        <v>80</v>
      </c>
      <c r="E12" s="13" t="s">
        <v>71</v>
      </c>
      <c r="F12" s="31">
        <f>(B6-C6)*F6</f>
        <v>1500</v>
      </c>
      <c r="G12" s="31">
        <f t="shared" ref="G12:G14" si="0">(B6-C6)*G6</f>
        <v>1600</v>
      </c>
      <c r="H12" s="31">
        <f>(B6-C6)*H6</f>
        <v>0</v>
      </c>
      <c r="I12" s="31">
        <f>(B6-C6)*I6</f>
        <v>0</v>
      </c>
      <c r="J12" s="31">
        <f>(B6-C6)*J6</f>
        <v>0</v>
      </c>
      <c r="K12" s="31">
        <f>(B6-C6)*K6</f>
        <v>0</v>
      </c>
      <c r="L12" s="31">
        <f t="shared" ref="L12:L14" si="1">(B6-C6)*L6</f>
        <v>0</v>
      </c>
      <c r="M12" s="31">
        <f t="shared" ref="M12:M14" si="2">(B6-C6)*M6</f>
        <v>0</v>
      </c>
      <c r="N12" s="31">
        <f t="shared" ref="N12:N14" si="3">(B6-C6)*N6</f>
        <v>0</v>
      </c>
      <c r="O12" s="31">
        <f t="shared" ref="O12:O14" si="4">(B6-C6)*O6</f>
        <v>0</v>
      </c>
      <c r="P12" s="31">
        <f t="shared" ref="P12:P13" si="5">(B6-C6)*P6</f>
        <v>0</v>
      </c>
      <c r="Q12" s="31">
        <f t="shared" ref="Q12:Q14" si="6">(B6-C6)*Q6</f>
        <v>0</v>
      </c>
    </row>
    <row r="13" spans="1:17" x14ac:dyDescent="0.25">
      <c r="E13" s="13" t="s">
        <v>72</v>
      </c>
      <c r="F13" s="31">
        <f t="shared" ref="F13:F14" si="7">(B7-C7)*F7</f>
        <v>1965</v>
      </c>
      <c r="G13" s="31">
        <f t="shared" si="0"/>
        <v>2620</v>
      </c>
      <c r="H13" s="31">
        <f>(B7-C7)*H7</f>
        <v>0</v>
      </c>
      <c r="I13" s="31">
        <f>(B7-C7)*I7</f>
        <v>0</v>
      </c>
      <c r="J13" s="31">
        <f>(B7-C7)*J7</f>
        <v>0</v>
      </c>
      <c r="K13" s="31">
        <f t="shared" ref="K13:K14" si="8">(B7-C7)*K7</f>
        <v>0</v>
      </c>
      <c r="L13" s="31">
        <f t="shared" si="1"/>
        <v>0</v>
      </c>
      <c r="M13" s="31">
        <f>(B7-C7)*M7</f>
        <v>0</v>
      </c>
      <c r="N13" s="31">
        <f t="shared" si="3"/>
        <v>0</v>
      </c>
      <c r="O13" s="31">
        <f>(B7-C7)*O7</f>
        <v>0</v>
      </c>
      <c r="P13" s="31">
        <f t="shared" si="5"/>
        <v>0</v>
      </c>
      <c r="Q13" s="31">
        <f t="shared" si="6"/>
        <v>0</v>
      </c>
    </row>
    <row r="14" spans="1:17" x14ac:dyDescent="0.25">
      <c r="E14" s="13" t="s">
        <v>73</v>
      </c>
      <c r="F14" s="31">
        <f t="shared" si="7"/>
        <v>300</v>
      </c>
      <c r="G14" s="31">
        <f t="shared" si="0"/>
        <v>275</v>
      </c>
      <c r="H14" s="31">
        <f>(B8-C8)*H8</f>
        <v>0</v>
      </c>
      <c r="I14" s="31">
        <f>(B8-C8)*I8</f>
        <v>0</v>
      </c>
      <c r="J14" s="31">
        <f>(B8-C8)*J8</f>
        <v>0</v>
      </c>
      <c r="K14" s="31">
        <f t="shared" si="8"/>
        <v>0</v>
      </c>
      <c r="L14" s="31">
        <f t="shared" si="1"/>
        <v>0</v>
      </c>
      <c r="M14" s="31">
        <f t="shared" si="2"/>
        <v>0</v>
      </c>
      <c r="N14" s="31">
        <f t="shared" si="3"/>
        <v>0</v>
      </c>
      <c r="O14" s="31">
        <f t="shared" si="4"/>
        <v>0</v>
      </c>
      <c r="P14" s="31">
        <f>(B8-C8)*P8</f>
        <v>0</v>
      </c>
      <c r="Q14" s="31">
        <f t="shared" si="6"/>
        <v>0</v>
      </c>
    </row>
    <row r="16" spans="1:17" x14ac:dyDescent="0.25">
      <c r="E16" s="13" t="s">
        <v>79</v>
      </c>
      <c r="F16" s="13">
        <f>SUM(F11:F14)</f>
        <v>5515</v>
      </c>
      <c r="G16" s="13">
        <f t="shared" ref="G16:Q16" si="9">SUM(G11:G14)</f>
        <v>6595</v>
      </c>
      <c r="H16" s="13">
        <f t="shared" si="9"/>
        <v>0</v>
      </c>
      <c r="I16" s="13">
        <f t="shared" si="9"/>
        <v>0</v>
      </c>
      <c r="J16" s="13">
        <f t="shared" si="9"/>
        <v>0</v>
      </c>
      <c r="K16" s="13">
        <f t="shared" si="9"/>
        <v>0</v>
      </c>
      <c r="L16" s="13">
        <f t="shared" si="9"/>
        <v>0</v>
      </c>
      <c r="M16" s="13">
        <f t="shared" si="9"/>
        <v>0</v>
      </c>
      <c r="N16" s="13">
        <f t="shared" si="9"/>
        <v>0</v>
      </c>
      <c r="O16" s="13">
        <f t="shared" si="9"/>
        <v>0</v>
      </c>
      <c r="P16" s="13">
        <f t="shared" si="9"/>
        <v>0</v>
      </c>
      <c r="Q16" s="13">
        <f t="shared" si="9"/>
        <v>0</v>
      </c>
    </row>
  </sheetData>
  <pageMargins left="0.25" right="0.25" top="0.75" bottom="0.75" header="0.3" footer="0.3"/>
  <pageSetup scale="7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6"/>
  <sheetViews>
    <sheetView workbookViewId="0">
      <selection activeCell="F10" sqref="F10"/>
    </sheetView>
  </sheetViews>
  <sheetFormatPr defaultRowHeight="15" x14ac:dyDescent="0.25"/>
  <cols>
    <col min="1" max="1" width="14" customWidth="1"/>
    <col min="2" max="2" width="14.5703125" customWidth="1"/>
    <col min="3" max="3" width="17.5703125" customWidth="1"/>
    <col min="4" max="4" width="3.85546875" customWidth="1"/>
    <col min="5" max="5" width="17.5703125" customWidth="1"/>
    <col min="6" max="6" width="9.42578125" customWidth="1"/>
    <col min="7" max="7" width="10.5703125" customWidth="1"/>
  </cols>
  <sheetData>
    <row r="1" spans="1:17" x14ac:dyDescent="0.25">
      <c r="A1" s="12" t="s">
        <v>74</v>
      </c>
      <c r="F1" s="12" t="s">
        <v>78</v>
      </c>
    </row>
    <row r="2" spans="1:17" x14ac:dyDescent="0.25">
      <c r="A2" s="12"/>
    </row>
    <row r="3" spans="1:17" x14ac:dyDescent="0.25">
      <c r="D3" s="14"/>
      <c r="F3" s="13" t="s">
        <v>81</v>
      </c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x14ac:dyDescent="0.25">
      <c r="A4" s="8"/>
      <c r="B4" s="13" t="s">
        <v>75</v>
      </c>
      <c r="C4" s="13" t="s">
        <v>76</v>
      </c>
      <c r="D4" s="15"/>
      <c r="E4" s="12"/>
      <c r="F4" s="33">
        <v>1</v>
      </c>
      <c r="G4" s="33">
        <v>2</v>
      </c>
      <c r="H4" s="33">
        <v>3</v>
      </c>
      <c r="I4" s="33">
        <v>4</v>
      </c>
      <c r="J4" s="33">
        <v>5</v>
      </c>
      <c r="K4" s="33">
        <v>6</v>
      </c>
      <c r="L4" s="33">
        <v>7</v>
      </c>
      <c r="M4" s="33">
        <v>8</v>
      </c>
      <c r="N4" s="33">
        <v>9</v>
      </c>
      <c r="O4" s="33">
        <v>10</v>
      </c>
      <c r="P4" s="33">
        <v>11</v>
      </c>
      <c r="Q4" s="33">
        <v>12</v>
      </c>
    </row>
    <row r="5" spans="1:17" x14ac:dyDescent="0.25">
      <c r="A5" s="13" t="s">
        <v>70</v>
      </c>
      <c r="B5" s="8">
        <v>15</v>
      </c>
      <c r="C5" s="8">
        <v>8</v>
      </c>
      <c r="D5" s="15"/>
      <c r="E5" s="13" t="s">
        <v>70</v>
      </c>
      <c r="F5" s="8">
        <v>250</v>
      </c>
      <c r="G5" s="8">
        <v>300</v>
      </c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x14ac:dyDescent="0.25">
      <c r="A6" s="13" t="s">
        <v>71</v>
      </c>
      <c r="B6" s="8">
        <v>12</v>
      </c>
      <c r="C6" s="8">
        <v>7</v>
      </c>
      <c r="D6" s="15"/>
      <c r="E6" s="13" t="s">
        <v>71</v>
      </c>
      <c r="F6" s="8">
        <v>300</v>
      </c>
      <c r="G6" s="8">
        <v>320</v>
      </c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x14ac:dyDescent="0.25">
      <c r="A7" s="13" t="s">
        <v>72</v>
      </c>
      <c r="B7" s="8">
        <v>700</v>
      </c>
      <c r="C7" s="8">
        <v>45</v>
      </c>
      <c r="D7" s="15"/>
      <c r="E7" s="13" t="s">
        <v>72</v>
      </c>
      <c r="F7" s="8">
        <v>3</v>
      </c>
      <c r="G7" s="8">
        <v>4</v>
      </c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x14ac:dyDescent="0.25">
      <c r="A8" s="13" t="s">
        <v>73</v>
      </c>
      <c r="B8" s="8">
        <v>50</v>
      </c>
      <c r="C8" s="8">
        <v>25</v>
      </c>
      <c r="E8" s="13" t="s">
        <v>73</v>
      </c>
      <c r="F8" s="8">
        <v>12</v>
      </c>
      <c r="G8" s="8">
        <v>11</v>
      </c>
      <c r="H8" s="8"/>
      <c r="I8" s="8"/>
      <c r="J8" s="8"/>
      <c r="K8" s="8"/>
      <c r="L8" s="8"/>
      <c r="M8" s="8"/>
      <c r="N8" s="8"/>
      <c r="O8" s="8"/>
      <c r="P8" s="8"/>
      <c r="Q8" s="8"/>
    </row>
    <row r="10" spans="1:17" x14ac:dyDescent="0.25">
      <c r="E10" s="8"/>
      <c r="F10" s="13" t="s">
        <v>77</v>
      </c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x14ac:dyDescent="0.25">
      <c r="A11" s="34" t="s">
        <v>80</v>
      </c>
      <c r="E11" s="13" t="s">
        <v>70</v>
      </c>
      <c r="F11" s="31">
        <f>(B5-C5)*F5</f>
        <v>1750</v>
      </c>
      <c r="G11" s="31">
        <f>(B5-C5)*G5</f>
        <v>2100</v>
      </c>
      <c r="H11" s="31">
        <f>(B5-C5)*H5</f>
        <v>0</v>
      </c>
      <c r="I11" s="31">
        <f>(B5-C5)*I5</f>
        <v>0</v>
      </c>
      <c r="J11" s="31">
        <f>(B5-C5)*J5</f>
        <v>0</v>
      </c>
      <c r="K11" s="31">
        <f>(B5-C5)*K5</f>
        <v>0</v>
      </c>
      <c r="L11" s="31">
        <f>(B5-C5)*L5</f>
        <v>0</v>
      </c>
      <c r="M11" s="31">
        <f>(B5-C5)*M5</f>
        <v>0</v>
      </c>
      <c r="N11" s="31">
        <f>(B5-C5)*N5</f>
        <v>0</v>
      </c>
      <c r="O11" s="31">
        <f>(B5-C5)*O5</f>
        <v>0</v>
      </c>
      <c r="P11" s="31">
        <f>(B5-C5)*P5</f>
        <v>0</v>
      </c>
      <c r="Q11" s="31">
        <f>(B5-C5)*Q5</f>
        <v>0</v>
      </c>
    </row>
    <row r="12" spans="1:17" x14ac:dyDescent="0.25">
      <c r="A12" s="34" t="s">
        <v>80</v>
      </c>
      <c r="E12" s="13" t="s">
        <v>71</v>
      </c>
      <c r="F12" s="31">
        <f>(B6-C6)*F6</f>
        <v>1500</v>
      </c>
      <c r="G12" s="31">
        <f t="shared" ref="G12:G14" si="0">(B6-C6)*G6</f>
        <v>1600</v>
      </c>
      <c r="H12" s="31">
        <f>(B6-C6)*H6</f>
        <v>0</v>
      </c>
      <c r="I12" s="31">
        <f>(B6-C6)*I6</f>
        <v>0</v>
      </c>
      <c r="J12" s="31">
        <f>(B6-C6)*J6</f>
        <v>0</v>
      </c>
      <c r="K12" s="31">
        <f>(B6-C6)*K6</f>
        <v>0</v>
      </c>
      <c r="L12" s="31">
        <f t="shared" ref="L12:L14" si="1">(B6-C6)*L6</f>
        <v>0</v>
      </c>
      <c r="M12" s="31">
        <f t="shared" ref="M12:M14" si="2">(B6-C6)*M6</f>
        <v>0</v>
      </c>
      <c r="N12" s="31">
        <f t="shared" ref="N12:N14" si="3">(B6-C6)*N6</f>
        <v>0</v>
      </c>
      <c r="O12" s="31">
        <f t="shared" ref="O12:O14" si="4">(B6-C6)*O6</f>
        <v>0</v>
      </c>
      <c r="P12" s="31">
        <f t="shared" ref="P12:P13" si="5">(B6-C6)*P6</f>
        <v>0</v>
      </c>
      <c r="Q12" s="31">
        <f t="shared" ref="Q12:Q14" si="6">(B6-C6)*Q6</f>
        <v>0</v>
      </c>
    </row>
    <row r="13" spans="1:17" x14ac:dyDescent="0.25">
      <c r="E13" s="13" t="s">
        <v>72</v>
      </c>
      <c r="F13" s="31">
        <f t="shared" ref="F13:F14" si="7">(B7-C7)*F7</f>
        <v>1965</v>
      </c>
      <c r="G13" s="31">
        <f t="shared" si="0"/>
        <v>2620</v>
      </c>
      <c r="H13" s="31">
        <f>(B7-C7)*H7</f>
        <v>0</v>
      </c>
      <c r="I13" s="31">
        <f>(B7-C7)*I7</f>
        <v>0</v>
      </c>
      <c r="J13" s="31">
        <f>(B7-C7)*J7</f>
        <v>0</v>
      </c>
      <c r="K13" s="31">
        <f t="shared" ref="K13:K14" si="8">(B7-C7)*K7</f>
        <v>0</v>
      </c>
      <c r="L13" s="31">
        <f t="shared" si="1"/>
        <v>0</v>
      </c>
      <c r="M13" s="31">
        <f>(B7-C7)*M7</f>
        <v>0</v>
      </c>
      <c r="N13" s="31">
        <f t="shared" si="3"/>
        <v>0</v>
      </c>
      <c r="O13" s="31">
        <f>(B7-C7)*O7</f>
        <v>0</v>
      </c>
      <c r="P13" s="31">
        <f t="shared" si="5"/>
        <v>0</v>
      </c>
      <c r="Q13" s="31">
        <f t="shared" si="6"/>
        <v>0</v>
      </c>
    </row>
    <row r="14" spans="1:17" x14ac:dyDescent="0.25">
      <c r="E14" s="13" t="s">
        <v>73</v>
      </c>
      <c r="F14" s="31">
        <f t="shared" si="7"/>
        <v>300</v>
      </c>
      <c r="G14" s="31">
        <f t="shared" si="0"/>
        <v>275</v>
      </c>
      <c r="H14" s="31">
        <f>(B8-C8)*H8</f>
        <v>0</v>
      </c>
      <c r="I14" s="31">
        <f>(B8-C8)*I8</f>
        <v>0</v>
      </c>
      <c r="J14" s="31">
        <f>(B8-C8)*J8</f>
        <v>0</v>
      </c>
      <c r="K14" s="31">
        <f t="shared" si="8"/>
        <v>0</v>
      </c>
      <c r="L14" s="31">
        <f t="shared" si="1"/>
        <v>0</v>
      </c>
      <c r="M14" s="31">
        <f t="shared" si="2"/>
        <v>0</v>
      </c>
      <c r="N14" s="31">
        <f t="shared" si="3"/>
        <v>0</v>
      </c>
      <c r="O14" s="31">
        <f t="shared" si="4"/>
        <v>0</v>
      </c>
      <c r="P14" s="31">
        <f>(B8-C8)*P8</f>
        <v>0</v>
      </c>
      <c r="Q14" s="31">
        <f t="shared" si="6"/>
        <v>0</v>
      </c>
    </row>
    <row r="16" spans="1:17" x14ac:dyDescent="0.25">
      <c r="E16" s="13" t="s">
        <v>79</v>
      </c>
      <c r="F16" s="13">
        <f>SUM(F11:F14)</f>
        <v>5515</v>
      </c>
      <c r="G16" s="13">
        <f t="shared" ref="G16:Q16" si="9">SUM(G11:G14)</f>
        <v>6595</v>
      </c>
      <c r="H16" s="13">
        <f t="shared" si="9"/>
        <v>0</v>
      </c>
      <c r="I16" s="13">
        <f t="shared" si="9"/>
        <v>0</v>
      </c>
      <c r="J16" s="13">
        <f t="shared" si="9"/>
        <v>0</v>
      </c>
      <c r="K16" s="13">
        <f t="shared" si="9"/>
        <v>0</v>
      </c>
      <c r="L16" s="13">
        <f t="shared" si="9"/>
        <v>0</v>
      </c>
      <c r="M16" s="13">
        <f t="shared" si="9"/>
        <v>0</v>
      </c>
      <c r="N16" s="13">
        <f t="shared" si="9"/>
        <v>0</v>
      </c>
      <c r="O16" s="13">
        <f t="shared" si="9"/>
        <v>0</v>
      </c>
      <c r="P16" s="13">
        <f t="shared" si="9"/>
        <v>0</v>
      </c>
      <c r="Q16" s="13">
        <f t="shared" si="9"/>
        <v>0</v>
      </c>
    </row>
  </sheetData>
  <pageMargins left="0.25" right="0.25" top="0.75" bottom="0.75" header="0.3" footer="0.3"/>
  <pageSetup scale="7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14"/>
  <sheetViews>
    <sheetView workbookViewId="0">
      <selection activeCell="C15" sqref="A1:C15"/>
    </sheetView>
  </sheetViews>
  <sheetFormatPr defaultRowHeight="15" x14ac:dyDescent="0.25"/>
  <cols>
    <col min="1" max="1" width="25.7109375" customWidth="1"/>
    <col min="2" max="2" width="14.140625" customWidth="1"/>
  </cols>
  <sheetData>
    <row r="1" spans="1:2" ht="15.75" thickBot="1" x14ac:dyDescent="0.3">
      <c r="A1" s="79" t="s">
        <v>15</v>
      </c>
      <c r="B1" s="80"/>
    </row>
    <row r="2" spans="1:2" x14ac:dyDescent="0.25">
      <c r="A2" s="22" t="s">
        <v>10</v>
      </c>
      <c r="B2" s="23">
        <v>20000</v>
      </c>
    </row>
    <row r="3" spans="1:2" x14ac:dyDescent="0.25">
      <c r="A3" s="24" t="s">
        <v>11</v>
      </c>
      <c r="B3" s="25">
        <v>7.7499999999999999E-2</v>
      </c>
    </row>
    <row r="4" spans="1:2" x14ac:dyDescent="0.25">
      <c r="A4" s="24" t="s">
        <v>12</v>
      </c>
      <c r="B4" s="26">
        <v>40</v>
      </c>
    </row>
    <row r="5" spans="1:2" x14ac:dyDescent="0.25">
      <c r="A5" s="24" t="s">
        <v>13</v>
      </c>
      <c r="B5" s="35">
        <f>-PMT(B3/12,B4,B2)</f>
        <v>568.96485656845664</v>
      </c>
    </row>
    <row r="6" spans="1:2" ht="15.75" thickBot="1" x14ac:dyDescent="0.3">
      <c r="A6" s="27" t="s">
        <v>14</v>
      </c>
      <c r="B6" s="32">
        <f>B2*0.03</f>
        <v>600</v>
      </c>
    </row>
    <row r="8" spans="1:2" ht="15.75" thickBot="1" x14ac:dyDescent="0.3"/>
    <row r="9" spans="1:2" ht="15.75" thickBot="1" x14ac:dyDescent="0.3">
      <c r="A9" s="79" t="s">
        <v>16</v>
      </c>
      <c r="B9" s="80"/>
    </row>
    <row r="10" spans="1:2" x14ac:dyDescent="0.25">
      <c r="A10" s="22" t="s">
        <v>10</v>
      </c>
      <c r="B10" s="23">
        <v>10000</v>
      </c>
    </row>
    <row r="11" spans="1:2" x14ac:dyDescent="0.25">
      <c r="A11" s="24" t="s">
        <v>11</v>
      </c>
      <c r="B11" s="25">
        <v>7.7499999999999999E-2</v>
      </c>
    </row>
    <row r="12" spans="1:2" x14ac:dyDescent="0.25">
      <c r="A12" s="24" t="s">
        <v>12</v>
      </c>
      <c r="B12" s="26">
        <v>36</v>
      </c>
    </row>
    <row r="13" spans="1:2" x14ac:dyDescent="0.25">
      <c r="A13" s="24" t="s">
        <v>13</v>
      </c>
      <c r="B13" s="35">
        <f>-PMT(B11/12,B12,B10)</f>
        <v>312.21163643356266</v>
      </c>
    </row>
    <row r="14" spans="1:2" ht="15.75" thickBot="1" x14ac:dyDescent="0.3">
      <c r="A14" s="27" t="s">
        <v>14</v>
      </c>
      <c r="B14" s="32">
        <f>B10*0.03</f>
        <v>300</v>
      </c>
    </row>
  </sheetData>
  <mergeCells count="2">
    <mergeCell ref="A1:B1"/>
    <mergeCell ref="A9:B9"/>
  </mergeCells>
  <pageMargins left="0.7" right="0.7" top="0.75" bottom="0.75" header="0.3" footer="0.3"/>
  <pageSetup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6"/>
  <sheetViews>
    <sheetView workbookViewId="0">
      <pane ySplit="3" topLeftCell="A4" activePane="bottomLeft" state="frozen"/>
      <selection pane="bottomLeft" activeCell="A15" sqref="A15"/>
    </sheetView>
  </sheetViews>
  <sheetFormatPr defaultRowHeight="15" x14ac:dyDescent="0.25"/>
  <cols>
    <col min="1" max="1" width="21.85546875" customWidth="1"/>
    <col min="2" max="13" width="8.7109375" style="28"/>
  </cols>
  <sheetData>
    <row r="1" spans="1:13" s="12" customFormat="1" ht="21" x14ac:dyDescent="0.35">
      <c r="A1" s="46" t="s">
        <v>82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8"/>
    </row>
    <row r="2" spans="1:13" x14ac:dyDescent="0.25">
      <c r="A2" s="4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50"/>
    </row>
    <row r="3" spans="1:13" s="12" customFormat="1" ht="15.75" thickBot="1" x14ac:dyDescent="0.3">
      <c r="A3" s="51" t="s">
        <v>83</v>
      </c>
      <c r="B3" s="30">
        <v>1</v>
      </c>
      <c r="C3" s="30">
        <v>2</v>
      </c>
      <c r="D3" s="30">
        <v>3</v>
      </c>
      <c r="E3" s="30">
        <v>4</v>
      </c>
      <c r="F3" s="30">
        <v>5</v>
      </c>
      <c r="G3" s="30">
        <v>6</v>
      </c>
      <c r="H3" s="30">
        <v>7</v>
      </c>
      <c r="I3" s="30">
        <v>8</v>
      </c>
      <c r="J3" s="30">
        <v>9</v>
      </c>
      <c r="K3" s="30">
        <v>10</v>
      </c>
      <c r="L3" s="30">
        <v>11</v>
      </c>
      <c r="M3" s="52">
        <v>12</v>
      </c>
    </row>
    <row r="4" spans="1:13" s="12" customFormat="1" ht="15.75" thickTop="1" x14ac:dyDescent="0.25">
      <c r="A4" s="53" t="s">
        <v>17</v>
      </c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54"/>
    </row>
    <row r="5" spans="1:13" x14ac:dyDescent="0.25">
      <c r="A5" s="44" t="s">
        <v>90</v>
      </c>
      <c r="B5" s="36">
        <f>'Ingresos (1)'!F16</f>
        <v>5515</v>
      </c>
      <c r="C5" s="36">
        <f>'Ingresos (1)'!G16</f>
        <v>6595</v>
      </c>
      <c r="D5" s="36">
        <f>'Ingresos (1)'!H16</f>
        <v>0</v>
      </c>
      <c r="E5" s="36">
        <f>'Ingresos (1)'!I16</f>
        <v>0</v>
      </c>
      <c r="F5" s="36">
        <f>'Ingresos (1)'!J16</f>
        <v>0</v>
      </c>
      <c r="G5" s="36">
        <f>'Ingresos (1)'!K16</f>
        <v>0</v>
      </c>
      <c r="H5" s="36">
        <f>'Ingresos (1)'!L16</f>
        <v>0</v>
      </c>
      <c r="I5" s="36">
        <f>'Ingresos (1)'!M16</f>
        <v>0</v>
      </c>
      <c r="J5" s="36">
        <f>'Ingresos (1)'!N16</f>
        <v>0</v>
      </c>
      <c r="K5" s="36">
        <f>'Ingresos (1)'!O16</f>
        <v>0</v>
      </c>
      <c r="L5" s="36">
        <f>'Ingresos (1)'!P16</f>
        <v>0</v>
      </c>
      <c r="M5" s="36">
        <f>'Ingresos (1)'!Q16</f>
        <v>0</v>
      </c>
    </row>
    <row r="6" spans="1:13" x14ac:dyDescent="0.25">
      <c r="A6" s="45" t="s">
        <v>91</v>
      </c>
      <c r="B6" s="36">
        <f>'Ingresos (2)'!F16</f>
        <v>5515</v>
      </c>
      <c r="C6" s="36">
        <f>'Ingresos (2)'!G16</f>
        <v>6595</v>
      </c>
      <c r="D6" s="36">
        <f>'Ingresos (2)'!H16</f>
        <v>0</v>
      </c>
      <c r="E6" s="36">
        <f>'Ingresos (2)'!I16</f>
        <v>0</v>
      </c>
      <c r="F6" s="36">
        <f>'Ingresos (2)'!J16</f>
        <v>0</v>
      </c>
      <c r="G6" s="36">
        <f>'Ingresos (2)'!K16</f>
        <v>0</v>
      </c>
      <c r="H6" s="36">
        <f>'Ingresos (2)'!L16</f>
        <v>0</v>
      </c>
      <c r="I6" s="36">
        <f>'Ingresos (2)'!M16</f>
        <v>0</v>
      </c>
      <c r="J6" s="36">
        <f>'Ingresos (2)'!N16</f>
        <v>0</v>
      </c>
      <c r="K6" s="36">
        <f>'Ingresos (2)'!O16</f>
        <v>0</v>
      </c>
      <c r="L6" s="36">
        <f>'Ingresos (2)'!P16</f>
        <v>0</v>
      </c>
      <c r="M6" s="36">
        <f>'Ingresos (2)'!Q16</f>
        <v>0</v>
      </c>
    </row>
    <row r="7" spans="1:13" x14ac:dyDescent="0.25">
      <c r="A7" s="53" t="s">
        <v>89</v>
      </c>
      <c r="B7" s="37">
        <f>SUM(B5:B6)</f>
        <v>11030</v>
      </c>
      <c r="C7" s="37">
        <f t="shared" ref="C7:M7" si="0">SUM(C5:C6)</f>
        <v>13190</v>
      </c>
      <c r="D7" s="37">
        <f t="shared" si="0"/>
        <v>0</v>
      </c>
      <c r="E7" s="37">
        <f t="shared" si="0"/>
        <v>0</v>
      </c>
      <c r="F7" s="37">
        <f t="shared" si="0"/>
        <v>0</v>
      </c>
      <c r="G7" s="37">
        <f t="shared" si="0"/>
        <v>0</v>
      </c>
      <c r="H7" s="37">
        <f t="shared" si="0"/>
        <v>0</v>
      </c>
      <c r="I7" s="37">
        <f t="shared" si="0"/>
        <v>0</v>
      </c>
      <c r="J7" s="37">
        <f t="shared" si="0"/>
        <v>0</v>
      </c>
      <c r="K7" s="37">
        <f t="shared" si="0"/>
        <v>0</v>
      </c>
      <c r="L7" s="37">
        <f t="shared" si="0"/>
        <v>0</v>
      </c>
      <c r="M7" s="37">
        <f t="shared" si="0"/>
        <v>0</v>
      </c>
    </row>
    <row r="8" spans="1:13" x14ac:dyDescent="0.25">
      <c r="A8" s="4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50"/>
    </row>
    <row r="9" spans="1:13" x14ac:dyDescent="0.25">
      <c r="A9" s="53" t="s">
        <v>3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50"/>
    </row>
    <row r="10" spans="1:13" x14ac:dyDescent="0.25">
      <c r="A10" s="3" t="s">
        <v>21</v>
      </c>
      <c r="B10" s="36">
        <f>Gastos!D4</f>
        <v>5000</v>
      </c>
      <c r="C10" s="36">
        <f>B10</f>
        <v>5000</v>
      </c>
      <c r="D10" s="36">
        <f t="shared" ref="D10:M37" si="1">C10</f>
        <v>5000</v>
      </c>
      <c r="E10" s="36">
        <f>D10</f>
        <v>5000</v>
      </c>
      <c r="F10" s="36">
        <f t="shared" ref="F10:M11" si="2">E10</f>
        <v>5000</v>
      </c>
      <c r="G10" s="36">
        <f t="shared" si="2"/>
        <v>5000</v>
      </c>
      <c r="H10" s="36">
        <f t="shared" si="2"/>
        <v>5000</v>
      </c>
      <c r="I10" s="36">
        <f t="shared" si="2"/>
        <v>5000</v>
      </c>
      <c r="J10" s="36">
        <f t="shared" si="2"/>
        <v>5000</v>
      </c>
      <c r="K10" s="36">
        <f t="shared" si="2"/>
        <v>5000</v>
      </c>
      <c r="L10" s="36">
        <f t="shared" si="2"/>
        <v>5000</v>
      </c>
      <c r="M10" s="36">
        <f t="shared" si="2"/>
        <v>5000</v>
      </c>
    </row>
    <row r="11" spans="1:13" x14ac:dyDescent="0.25">
      <c r="A11" s="3" t="s">
        <v>22</v>
      </c>
      <c r="B11" s="36">
        <f>Gastos!D5</f>
        <v>3000</v>
      </c>
      <c r="C11" s="36">
        <f t="shared" ref="C11:C37" si="3">B11</f>
        <v>3000</v>
      </c>
      <c r="D11" s="36">
        <f t="shared" si="1"/>
        <v>3000</v>
      </c>
      <c r="E11" s="36">
        <f t="shared" si="1"/>
        <v>3000</v>
      </c>
      <c r="F11" s="36">
        <f t="shared" si="1"/>
        <v>3000</v>
      </c>
      <c r="G11" s="36">
        <f t="shared" si="1"/>
        <v>3000</v>
      </c>
      <c r="H11" s="36">
        <f t="shared" si="1"/>
        <v>3000</v>
      </c>
      <c r="I11" s="36">
        <f t="shared" si="2"/>
        <v>3000</v>
      </c>
      <c r="J11" s="36">
        <f t="shared" si="1"/>
        <v>3000</v>
      </c>
      <c r="K11" s="36">
        <f t="shared" si="1"/>
        <v>3000</v>
      </c>
      <c r="L11" s="36">
        <f t="shared" si="1"/>
        <v>3000</v>
      </c>
      <c r="M11" s="36">
        <f t="shared" si="1"/>
        <v>3000</v>
      </c>
    </row>
    <row r="12" spans="1:13" x14ac:dyDescent="0.25">
      <c r="A12" s="3" t="s">
        <v>23</v>
      </c>
      <c r="B12" s="36">
        <f>Gastos!D6</f>
        <v>0</v>
      </c>
      <c r="C12" s="36">
        <f t="shared" si="3"/>
        <v>0</v>
      </c>
      <c r="D12" s="36">
        <f t="shared" si="1"/>
        <v>0</v>
      </c>
      <c r="E12" s="36">
        <f t="shared" si="1"/>
        <v>0</v>
      </c>
      <c r="F12" s="36">
        <f t="shared" si="1"/>
        <v>0</v>
      </c>
      <c r="G12" s="36">
        <f t="shared" si="1"/>
        <v>0</v>
      </c>
      <c r="H12" s="36">
        <f t="shared" si="1"/>
        <v>0</v>
      </c>
      <c r="I12" s="36">
        <f t="shared" si="1"/>
        <v>0</v>
      </c>
      <c r="J12" s="36">
        <f t="shared" si="1"/>
        <v>0</v>
      </c>
      <c r="K12" s="36">
        <f t="shared" si="1"/>
        <v>0</v>
      </c>
      <c r="L12" s="36">
        <f t="shared" si="1"/>
        <v>0</v>
      </c>
      <c r="M12" s="36">
        <f t="shared" si="1"/>
        <v>0</v>
      </c>
    </row>
    <row r="13" spans="1:13" x14ac:dyDescent="0.25">
      <c r="A13" s="3" t="s">
        <v>1</v>
      </c>
      <c r="B13" s="36">
        <f>Gastos!D7</f>
        <v>0</v>
      </c>
      <c r="C13" s="36">
        <f t="shared" si="3"/>
        <v>0</v>
      </c>
      <c r="D13" s="36">
        <f t="shared" si="1"/>
        <v>0</v>
      </c>
      <c r="E13" s="36">
        <f t="shared" si="1"/>
        <v>0</v>
      </c>
      <c r="F13" s="36">
        <f t="shared" si="1"/>
        <v>0</v>
      </c>
      <c r="G13" s="36">
        <f t="shared" si="1"/>
        <v>0</v>
      </c>
      <c r="H13" s="36">
        <f t="shared" si="1"/>
        <v>0</v>
      </c>
      <c r="I13" s="36">
        <f t="shared" si="1"/>
        <v>0</v>
      </c>
      <c r="J13" s="36">
        <f t="shared" si="1"/>
        <v>0</v>
      </c>
      <c r="K13" s="36">
        <f t="shared" si="1"/>
        <v>0</v>
      </c>
      <c r="L13" s="36">
        <f t="shared" si="1"/>
        <v>0</v>
      </c>
      <c r="M13" s="36">
        <f t="shared" si="1"/>
        <v>0</v>
      </c>
    </row>
    <row r="14" spans="1:13" x14ac:dyDescent="0.25">
      <c r="A14" s="3" t="s">
        <v>24</v>
      </c>
      <c r="B14" s="36">
        <f>Gastos!D8</f>
        <v>0</v>
      </c>
      <c r="C14" s="36">
        <f t="shared" si="3"/>
        <v>0</v>
      </c>
      <c r="D14" s="36">
        <f t="shared" si="1"/>
        <v>0</v>
      </c>
      <c r="E14" s="36">
        <f t="shared" si="1"/>
        <v>0</v>
      </c>
      <c r="F14" s="36">
        <f t="shared" si="1"/>
        <v>0</v>
      </c>
      <c r="G14" s="36">
        <f t="shared" si="1"/>
        <v>0</v>
      </c>
      <c r="H14" s="36">
        <f t="shared" si="1"/>
        <v>0</v>
      </c>
      <c r="I14" s="36">
        <f t="shared" si="1"/>
        <v>0</v>
      </c>
      <c r="J14" s="36">
        <f t="shared" si="1"/>
        <v>0</v>
      </c>
      <c r="K14" s="36">
        <f t="shared" si="1"/>
        <v>0</v>
      </c>
      <c r="L14" s="36">
        <f t="shared" si="1"/>
        <v>0</v>
      </c>
      <c r="M14" s="36">
        <f t="shared" si="1"/>
        <v>0</v>
      </c>
    </row>
    <row r="15" spans="1:13" x14ac:dyDescent="0.25">
      <c r="A15" s="3" t="s">
        <v>25</v>
      </c>
      <c r="B15" s="36">
        <f>Gastos!D9</f>
        <v>0</v>
      </c>
      <c r="C15" s="36">
        <f t="shared" si="3"/>
        <v>0</v>
      </c>
      <c r="D15" s="36">
        <f t="shared" si="1"/>
        <v>0</v>
      </c>
      <c r="E15" s="36">
        <f t="shared" si="1"/>
        <v>0</v>
      </c>
      <c r="F15" s="36">
        <f t="shared" si="1"/>
        <v>0</v>
      </c>
      <c r="G15" s="36">
        <f t="shared" si="1"/>
        <v>0</v>
      </c>
      <c r="H15" s="36">
        <f t="shared" si="1"/>
        <v>0</v>
      </c>
      <c r="I15" s="36">
        <f t="shared" si="1"/>
        <v>0</v>
      </c>
      <c r="J15" s="36">
        <f t="shared" si="1"/>
        <v>0</v>
      </c>
      <c r="K15" s="36">
        <f t="shared" si="1"/>
        <v>0</v>
      </c>
      <c r="L15" s="36">
        <f t="shared" si="1"/>
        <v>0</v>
      </c>
      <c r="M15" s="36">
        <f t="shared" si="1"/>
        <v>0</v>
      </c>
    </row>
    <row r="16" spans="1:13" x14ac:dyDescent="0.25">
      <c r="A16" s="3" t="s">
        <v>26</v>
      </c>
      <c r="B16" s="36">
        <f>Gastos!D10</f>
        <v>0</v>
      </c>
      <c r="C16" s="36">
        <f t="shared" si="3"/>
        <v>0</v>
      </c>
      <c r="D16" s="36">
        <f t="shared" si="1"/>
        <v>0</v>
      </c>
      <c r="E16" s="36">
        <f t="shared" si="1"/>
        <v>0</v>
      </c>
      <c r="F16" s="36">
        <f t="shared" si="1"/>
        <v>0</v>
      </c>
      <c r="G16" s="36">
        <f t="shared" si="1"/>
        <v>0</v>
      </c>
      <c r="H16" s="36">
        <f t="shared" si="1"/>
        <v>0</v>
      </c>
      <c r="I16" s="36">
        <f t="shared" si="1"/>
        <v>0</v>
      </c>
      <c r="J16" s="36">
        <f t="shared" si="1"/>
        <v>0</v>
      </c>
      <c r="K16" s="36">
        <f t="shared" si="1"/>
        <v>0</v>
      </c>
      <c r="L16" s="36">
        <f t="shared" si="1"/>
        <v>0</v>
      </c>
      <c r="M16" s="36">
        <f t="shared" si="1"/>
        <v>0</v>
      </c>
    </row>
    <row r="17" spans="1:13" x14ac:dyDescent="0.25">
      <c r="A17" s="3" t="s">
        <v>27</v>
      </c>
      <c r="B17" s="36">
        <f>Gastos!D11</f>
        <v>0</v>
      </c>
      <c r="C17" s="36">
        <f t="shared" si="3"/>
        <v>0</v>
      </c>
      <c r="D17" s="36">
        <f t="shared" si="1"/>
        <v>0</v>
      </c>
      <c r="E17" s="36">
        <f t="shared" si="1"/>
        <v>0</v>
      </c>
      <c r="F17" s="36">
        <f t="shared" si="1"/>
        <v>0</v>
      </c>
      <c r="G17" s="36">
        <f t="shared" si="1"/>
        <v>0</v>
      </c>
      <c r="H17" s="36">
        <f t="shared" si="1"/>
        <v>0</v>
      </c>
      <c r="I17" s="36">
        <f t="shared" si="1"/>
        <v>0</v>
      </c>
      <c r="J17" s="36">
        <f t="shared" si="1"/>
        <v>0</v>
      </c>
      <c r="K17" s="36">
        <f t="shared" si="1"/>
        <v>0</v>
      </c>
      <c r="L17" s="36">
        <f t="shared" si="1"/>
        <v>0</v>
      </c>
      <c r="M17" s="36">
        <f t="shared" si="1"/>
        <v>0</v>
      </c>
    </row>
    <row r="18" spans="1:13" x14ac:dyDescent="0.25">
      <c r="A18" s="3" t="s">
        <v>28</v>
      </c>
      <c r="B18" s="36">
        <f>Gastos!D12</f>
        <v>0</v>
      </c>
      <c r="C18" s="36">
        <f t="shared" si="3"/>
        <v>0</v>
      </c>
      <c r="D18" s="36">
        <f t="shared" si="1"/>
        <v>0</v>
      </c>
      <c r="E18" s="36">
        <f t="shared" si="1"/>
        <v>0</v>
      </c>
      <c r="F18" s="36">
        <f t="shared" si="1"/>
        <v>0</v>
      </c>
      <c r="G18" s="36">
        <f t="shared" si="1"/>
        <v>0</v>
      </c>
      <c r="H18" s="36">
        <f t="shared" si="1"/>
        <v>0</v>
      </c>
      <c r="I18" s="36">
        <f t="shared" si="1"/>
        <v>0</v>
      </c>
      <c r="J18" s="36">
        <f t="shared" si="1"/>
        <v>0</v>
      </c>
      <c r="K18" s="36">
        <f t="shared" si="1"/>
        <v>0</v>
      </c>
      <c r="L18" s="36">
        <f t="shared" si="1"/>
        <v>0</v>
      </c>
      <c r="M18" s="36">
        <f t="shared" si="1"/>
        <v>0</v>
      </c>
    </row>
    <row r="19" spans="1:13" x14ac:dyDescent="0.25">
      <c r="A19" s="3" t="s">
        <v>29</v>
      </c>
      <c r="B19" s="36">
        <f>Gastos!D13</f>
        <v>0</v>
      </c>
      <c r="C19" s="36">
        <f t="shared" si="3"/>
        <v>0</v>
      </c>
      <c r="D19" s="36">
        <f t="shared" si="1"/>
        <v>0</v>
      </c>
      <c r="E19" s="36">
        <f t="shared" si="1"/>
        <v>0</v>
      </c>
      <c r="F19" s="36">
        <f t="shared" si="1"/>
        <v>0</v>
      </c>
      <c r="G19" s="36">
        <f t="shared" si="1"/>
        <v>0</v>
      </c>
      <c r="H19" s="36">
        <f t="shared" si="1"/>
        <v>0</v>
      </c>
      <c r="I19" s="36">
        <f t="shared" si="1"/>
        <v>0</v>
      </c>
      <c r="J19" s="36">
        <f t="shared" si="1"/>
        <v>0</v>
      </c>
      <c r="K19" s="36">
        <f t="shared" si="1"/>
        <v>0</v>
      </c>
      <c r="L19" s="36">
        <f t="shared" si="1"/>
        <v>0</v>
      </c>
      <c r="M19" s="36">
        <f t="shared" si="1"/>
        <v>0</v>
      </c>
    </row>
    <row r="20" spans="1:13" x14ac:dyDescent="0.25">
      <c r="A20" s="3" t="s">
        <v>30</v>
      </c>
      <c r="B20" s="36">
        <f>Gastos!D14</f>
        <v>0</v>
      </c>
      <c r="C20" s="36">
        <f t="shared" si="3"/>
        <v>0</v>
      </c>
      <c r="D20" s="36">
        <f t="shared" si="1"/>
        <v>0</v>
      </c>
      <c r="E20" s="36">
        <f t="shared" si="1"/>
        <v>0</v>
      </c>
      <c r="F20" s="36">
        <f t="shared" si="1"/>
        <v>0</v>
      </c>
      <c r="G20" s="36">
        <f t="shared" si="1"/>
        <v>0</v>
      </c>
      <c r="H20" s="36">
        <f t="shared" si="1"/>
        <v>0</v>
      </c>
      <c r="I20" s="36">
        <f t="shared" si="1"/>
        <v>0</v>
      </c>
      <c r="J20" s="36">
        <f t="shared" si="1"/>
        <v>0</v>
      </c>
      <c r="K20" s="36">
        <f t="shared" si="1"/>
        <v>0</v>
      </c>
      <c r="L20" s="36">
        <f t="shared" si="1"/>
        <v>0</v>
      </c>
      <c r="M20" s="36">
        <f t="shared" si="1"/>
        <v>0</v>
      </c>
    </row>
    <row r="21" spans="1:13" x14ac:dyDescent="0.25">
      <c r="A21" s="3" t="s">
        <v>31</v>
      </c>
      <c r="B21" s="36">
        <f>Gastos!D15</f>
        <v>0</v>
      </c>
      <c r="C21" s="36">
        <f t="shared" si="3"/>
        <v>0</v>
      </c>
      <c r="D21" s="36">
        <f t="shared" si="1"/>
        <v>0</v>
      </c>
      <c r="E21" s="36">
        <f t="shared" si="1"/>
        <v>0</v>
      </c>
      <c r="F21" s="36">
        <f t="shared" si="1"/>
        <v>0</v>
      </c>
      <c r="G21" s="36">
        <f t="shared" si="1"/>
        <v>0</v>
      </c>
      <c r="H21" s="36">
        <f t="shared" si="1"/>
        <v>0</v>
      </c>
      <c r="I21" s="36">
        <f t="shared" si="1"/>
        <v>0</v>
      </c>
      <c r="J21" s="36">
        <f t="shared" si="1"/>
        <v>0</v>
      </c>
      <c r="K21" s="36">
        <f t="shared" si="1"/>
        <v>0</v>
      </c>
      <c r="L21" s="36">
        <f t="shared" si="1"/>
        <v>0</v>
      </c>
      <c r="M21" s="36">
        <f t="shared" si="1"/>
        <v>0</v>
      </c>
    </row>
    <row r="22" spans="1:13" x14ac:dyDescent="0.25">
      <c r="A22" s="3" t="s">
        <v>32</v>
      </c>
      <c r="B22" s="36">
        <f>Gastos!D16</f>
        <v>0</v>
      </c>
      <c r="C22" s="36">
        <f t="shared" si="3"/>
        <v>0</v>
      </c>
      <c r="D22" s="36">
        <f t="shared" si="1"/>
        <v>0</v>
      </c>
      <c r="E22" s="36">
        <f t="shared" si="1"/>
        <v>0</v>
      </c>
      <c r="F22" s="36">
        <f t="shared" si="1"/>
        <v>0</v>
      </c>
      <c r="G22" s="36">
        <f t="shared" si="1"/>
        <v>0</v>
      </c>
      <c r="H22" s="36">
        <f t="shared" si="1"/>
        <v>0</v>
      </c>
      <c r="I22" s="36">
        <f t="shared" si="1"/>
        <v>0</v>
      </c>
      <c r="J22" s="36">
        <f t="shared" si="1"/>
        <v>0</v>
      </c>
      <c r="K22" s="36">
        <f t="shared" si="1"/>
        <v>0</v>
      </c>
      <c r="L22" s="36">
        <f t="shared" si="1"/>
        <v>0</v>
      </c>
      <c r="M22" s="36">
        <f t="shared" si="1"/>
        <v>0</v>
      </c>
    </row>
    <row r="23" spans="1:13" x14ac:dyDescent="0.25">
      <c r="A23" s="3" t="s">
        <v>33</v>
      </c>
      <c r="B23" s="36">
        <f>Gastos!D17</f>
        <v>0</v>
      </c>
      <c r="C23" s="36">
        <f t="shared" si="3"/>
        <v>0</v>
      </c>
      <c r="D23" s="36">
        <f t="shared" si="1"/>
        <v>0</v>
      </c>
      <c r="E23" s="36">
        <f t="shared" si="1"/>
        <v>0</v>
      </c>
      <c r="F23" s="36">
        <f t="shared" si="1"/>
        <v>0</v>
      </c>
      <c r="G23" s="36">
        <f t="shared" si="1"/>
        <v>0</v>
      </c>
      <c r="H23" s="36">
        <f t="shared" si="1"/>
        <v>0</v>
      </c>
      <c r="I23" s="36">
        <f t="shared" si="1"/>
        <v>0</v>
      </c>
      <c r="J23" s="36">
        <f t="shared" si="1"/>
        <v>0</v>
      </c>
      <c r="K23" s="36">
        <f t="shared" si="1"/>
        <v>0</v>
      </c>
      <c r="L23" s="36">
        <f t="shared" si="1"/>
        <v>0</v>
      </c>
      <c r="M23" s="36">
        <f t="shared" si="1"/>
        <v>0</v>
      </c>
    </row>
    <row r="24" spans="1:13" x14ac:dyDescent="0.25">
      <c r="A24" s="3" t="s">
        <v>34</v>
      </c>
      <c r="B24" s="36">
        <f>Gastos!D18</f>
        <v>0</v>
      </c>
      <c r="C24" s="36">
        <f t="shared" si="3"/>
        <v>0</v>
      </c>
      <c r="D24" s="36">
        <f t="shared" si="1"/>
        <v>0</v>
      </c>
      <c r="E24" s="36">
        <f t="shared" si="1"/>
        <v>0</v>
      </c>
      <c r="F24" s="36">
        <f t="shared" si="1"/>
        <v>0</v>
      </c>
      <c r="G24" s="36">
        <f t="shared" si="1"/>
        <v>0</v>
      </c>
      <c r="H24" s="36">
        <f t="shared" si="1"/>
        <v>0</v>
      </c>
      <c r="I24" s="36">
        <f t="shared" si="1"/>
        <v>0</v>
      </c>
      <c r="J24" s="36">
        <f t="shared" si="1"/>
        <v>0</v>
      </c>
      <c r="K24" s="36">
        <f t="shared" si="1"/>
        <v>0</v>
      </c>
      <c r="L24" s="36">
        <f t="shared" si="1"/>
        <v>0</v>
      </c>
      <c r="M24" s="36">
        <f t="shared" si="1"/>
        <v>0</v>
      </c>
    </row>
    <row r="25" spans="1:13" x14ac:dyDescent="0.25">
      <c r="A25" s="3" t="s">
        <v>35</v>
      </c>
      <c r="B25" s="36">
        <f>Gastos!D19</f>
        <v>0</v>
      </c>
      <c r="C25" s="36">
        <f t="shared" si="3"/>
        <v>0</v>
      </c>
      <c r="D25" s="36">
        <f t="shared" si="1"/>
        <v>0</v>
      </c>
      <c r="E25" s="36">
        <f t="shared" si="1"/>
        <v>0</v>
      </c>
      <c r="F25" s="36">
        <f t="shared" si="1"/>
        <v>0</v>
      </c>
      <c r="G25" s="36">
        <f t="shared" si="1"/>
        <v>0</v>
      </c>
      <c r="H25" s="36">
        <f t="shared" si="1"/>
        <v>0</v>
      </c>
      <c r="I25" s="36">
        <f t="shared" si="1"/>
        <v>0</v>
      </c>
      <c r="J25" s="36">
        <f t="shared" si="1"/>
        <v>0</v>
      </c>
      <c r="K25" s="36">
        <f t="shared" si="1"/>
        <v>0</v>
      </c>
      <c r="L25" s="36">
        <f t="shared" si="1"/>
        <v>0</v>
      </c>
      <c r="M25" s="36">
        <f t="shared" si="1"/>
        <v>0</v>
      </c>
    </row>
    <row r="26" spans="1:13" x14ac:dyDescent="0.25">
      <c r="A26" s="3" t="s">
        <v>47</v>
      </c>
      <c r="B26" s="36">
        <f>Gastos!D20</f>
        <v>0</v>
      </c>
      <c r="C26" s="36">
        <f t="shared" si="3"/>
        <v>0</v>
      </c>
      <c r="D26" s="36">
        <f t="shared" si="1"/>
        <v>0</v>
      </c>
      <c r="E26" s="36">
        <f t="shared" si="1"/>
        <v>0</v>
      </c>
      <c r="F26" s="36">
        <f t="shared" si="1"/>
        <v>0</v>
      </c>
      <c r="G26" s="36">
        <f t="shared" si="1"/>
        <v>0</v>
      </c>
      <c r="H26" s="36">
        <f t="shared" si="1"/>
        <v>0</v>
      </c>
      <c r="I26" s="36">
        <f t="shared" si="1"/>
        <v>0</v>
      </c>
      <c r="J26" s="36">
        <f t="shared" si="1"/>
        <v>0</v>
      </c>
      <c r="K26" s="36">
        <f t="shared" si="1"/>
        <v>0</v>
      </c>
      <c r="L26" s="36">
        <f t="shared" si="1"/>
        <v>0</v>
      </c>
      <c r="M26" s="36">
        <f t="shared" si="1"/>
        <v>0</v>
      </c>
    </row>
    <row r="27" spans="1:13" x14ac:dyDescent="0.25">
      <c r="A27" s="3" t="s">
        <v>46</v>
      </c>
      <c r="B27" s="36">
        <f>Gastos!D21</f>
        <v>0</v>
      </c>
      <c r="C27" s="36">
        <f t="shared" si="3"/>
        <v>0</v>
      </c>
      <c r="D27" s="36">
        <f t="shared" si="1"/>
        <v>0</v>
      </c>
      <c r="E27" s="36">
        <f t="shared" si="1"/>
        <v>0</v>
      </c>
      <c r="F27" s="36">
        <f t="shared" si="1"/>
        <v>0</v>
      </c>
      <c r="G27" s="36">
        <f t="shared" si="1"/>
        <v>0</v>
      </c>
      <c r="H27" s="36">
        <f t="shared" si="1"/>
        <v>0</v>
      </c>
      <c r="I27" s="36">
        <f t="shared" si="1"/>
        <v>0</v>
      </c>
      <c r="J27" s="36">
        <f t="shared" si="1"/>
        <v>0</v>
      </c>
      <c r="K27" s="36">
        <f t="shared" si="1"/>
        <v>0</v>
      </c>
      <c r="L27" s="36">
        <f t="shared" si="1"/>
        <v>0</v>
      </c>
      <c r="M27" s="36">
        <f t="shared" si="1"/>
        <v>0</v>
      </c>
    </row>
    <row r="28" spans="1:13" x14ac:dyDescent="0.25">
      <c r="A28" s="3" t="s">
        <v>36</v>
      </c>
      <c r="B28" s="36">
        <f>Gastos!D22</f>
        <v>0</v>
      </c>
      <c r="C28" s="36">
        <f t="shared" si="3"/>
        <v>0</v>
      </c>
      <c r="D28" s="36">
        <f t="shared" si="1"/>
        <v>0</v>
      </c>
      <c r="E28" s="36">
        <f t="shared" si="1"/>
        <v>0</v>
      </c>
      <c r="F28" s="36">
        <f t="shared" si="1"/>
        <v>0</v>
      </c>
      <c r="G28" s="36">
        <f t="shared" si="1"/>
        <v>0</v>
      </c>
      <c r="H28" s="36">
        <f t="shared" si="1"/>
        <v>0</v>
      </c>
      <c r="I28" s="36">
        <f t="shared" si="1"/>
        <v>0</v>
      </c>
      <c r="J28" s="36">
        <f t="shared" si="1"/>
        <v>0</v>
      </c>
      <c r="K28" s="36">
        <f t="shared" si="1"/>
        <v>0</v>
      </c>
      <c r="L28" s="36">
        <f t="shared" si="1"/>
        <v>0</v>
      </c>
      <c r="M28" s="36">
        <f t="shared" si="1"/>
        <v>0</v>
      </c>
    </row>
    <row r="29" spans="1:13" x14ac:dyDescent="0.25">
      <c r="A29" s="3" t="s">
        <v>37</v>
      </c>
      <c r="B29" s="36">
        <f>Gastos!D23</f>
        <v>0</v>
      </c>
      <c r="C29" s="36">
        <f t="shared" si="3"/>
        <v>0</v>
      </c>
      <c r="D29" s="36">
        <f t="shared" si="1"/>
        <v>0</v>
      </c>
      <c r="E29" s="36">
        <f t="shared" si="1"/>
        <v>0</v>
      </c>
      <c r="F29" s="36">
        <f t="shared" si="1"/>
        <v>0</v>
      </c>
      <c r="G29" s="36">
        <f t="shared" si="1"/>
        <v>0</v>
      </c>
      <c r="H29" s="36">
        <f t="shared" si="1"/>
        <v>0</v>
      </c>
      <c r="I29" s="36">
        <f t="shared" si="1"/>
        <v>0</v>
      </c>
      <c r="J29" s="36">
        <f t="shared" si="1"/>
        <v>0</v>
      </c>
      <c r="K29" s="36">
        <f t="shared" si="1"/>
        <v>0</v>
      </c>
      <c r="L29" s="36">
        <f t="shared" si="1"/>
        <v>0</v>
      </c>
      <c r="M29" s="36">
        <f t="shared" si="1"/>
        <v>0</v>
      </c>
    </row>
    <row r="30" spans="1:13" x14ac:dyDescent="0.25">
      <c r="A30" s="3" t="s">
        <v>38</v>
      </c>
      <c r="B30" s="36">
        <f>Gastos!D24</f>
        <v>0</v>
      </c>
      <c r="C30" s="36">
        <f t="shared" si="3"/>
        <v>0</v>
      </c>
      <c r="D30" s="36">
        <f t="shared" si="1"/>
        <v>0</v>
      </c>
      <c r="E30" s="36">
        <f t="shared" si="1"/>
        <v>0</v>
      </c>
      <c r="F30" s="36">
        <f t="shared" si="1"/>
        <v>0</v>
      </c>
      <c r="G30" s="36">
        <f t="shared" si="1"/>
        <v>0</v>
      </c>
      <c r="H30" s="36">
        <f t="shared" si="1"/>
        <v>0</v>
      </c>
      <c r="I30" s="36">
        <f t="shared" si="1"/>
        <v>0</v>
      </c>
      <c r="J30" s="36">
        <f t="shared" si="1"/>
        <v>0</v>
      </c>
      <c r="K30" s="36">
        <f t="shared" si="1"/>
        <v>0</v>
      </c>
      <c r="L30" s="36">
        <f t="shared" si="1"/>
        <v>0</v>
      </c>
      <c r="M30" s="36">
        <f t="shared" si="1"/>
        <v>0</v>
      </c>
    </row>
    <row r="31" spans="1:13" x14ac:dyDescent="0.25">
      <c r="A31" s="3" t="s">
        <v>39</v>
      </c>
      <c r="B31" s="36">
        <f>Gastos!D25</f>
        <v>0</v>
      </c>
      <c r="C31" s="36">
        <f t="shared" si="3"/>
        <v>0</v>
      </c>
      <c r="D31" s="36">
        <f t="shared" si="1"/>
        <v>0</v>
      </c>
      <c r="E31" s="36">
        <f t="shared" si="1"/>
        <v>0</v>
      </c>
      <c r="F31" s="36">
        <f t="shared" si="1"/>
        <v>0</v>
      </c>
      <c r="G31" s="36">
        <f t="shared" si="1"/>
        <v>0</v>
      </c>
      <c r="H31" s="36">
        <f t="shared" si="1"/>
        <v>0</v>
      </c>
      <c r="I31" s="36">
        <f t="shared" si="1"/>
        <v>0</v>
      </c>
      <c r="J31" s="36">
        <f t="shared" si="1"/>
        <v>0</v>
      </c>
      <c r="K31" s="36">
        <f t="shared" si="1"/>
        <v>0</v>
      </c>
      <c r="L31" s="36">
        <f t="shared" si="1"/>
        <v>0</v>
      </c>
      <c r="M31" s="36">
        <f t="shared" si="1"/>
        <v>0</v>
      </c>
    </row>
    <row r="32" spans="1:13" x14ac:dyDescent="0.25">
      <c r="A32" s="3" t="s">
        <v>40</v>
      </c>
      <c r="B32" s="36">
        <f>Gastos!D26</f>
        <v>0</v>
      </c>
      <c r="C32" s="36">
        <f t="shared" si="3"/>
        <v>0</v>
      </c>
      <c r="D32" s="36">
        <f t="shared" si="1"/>
        <v>0</v>
      </c>
      <c r="E32" s="36">
        <f t="shared" si="1"/>
        <v>0</v>
      </c>
      <c r="F32" s="36">
        <f t="shared" si="1"/>
        <v>0</v>
      </c>
      <c r="G32" s="36">
        <f t="shared" si="1"/>
        <v>0</v>
      </c>
      <c r="H32" s="36">
        <f t="shared" si="1"/>
        <v>0</v>
      </c>
      <c r="I32" s="36">
        <f t="shared" si="1"/>
        <v>0</v>
      </c>
      <c r="J32" s="36">
        <f t="shared" si="1"/>
        <v>0</v>
      </c>
      <c r="K32" s="36">
        <f t="shared" si="1"/>
        <v>0</v>
      </c>
      <c r="L32" s="36">
        <f t="shared" si="1"/>
        <v>0</v>
      </c>
      <c r="M32" s="36">
        <f t="shared" si="1"/>
        <v>0</v>
      </c>
    </row>
    <row r="33" spans="1:13" x14ac:dyDescent="0.25">
      <c r="A33" s="3" t="s">
        <v>41</v>
      </c>
      <c r="B33" s="36">
        <f>Gastos!D27</f>
        <v>0</v>
      </c>
      <c r="C33" s="36">
        <f t="shared" si="3"/>
        <v>0</v>
      </c>
      <c r="D33" s="36">
        <f t="shared" si="1"/>
        <v>0</v>
      </c>
      <c r="E33" s="36">
        <f t="shared" si="1"/>
        <v>0</v>
      </c>
      <c r="F33" s="36">
        <f t="shared" si="1"/>
        <v>0</v>
      </c>
      <c r="G33" s="36">
        <f t="shared" si="1"/>
        <v>0</v>
      </c>
      <c r="H33" s="36">
        <f t="shared" si="1"/>
        <v>0</v>
      </c>
      <c r="I33" s="36">
        <f t="shared" si="1"/>
        <v>0</v>
      </c>
      <c r="J33" s="36">
        <f t="shared" si="1"/>
        <v>0</v>
      </c>
      <c r="K33" s="36">
        <f t="shared" si="1"/>
        <v>0</v>
      </c>
      <c r="L33" s="36">
        <f t="shared" si="1"/>
        <v>0</v>
      </c>
      <c r="M33" s="36">
        <f t="shared" si="1"/>
        <v>0</v>
      </c>
    </row>
    <row r="34" spans="1:13" x14ac:dyDescent="0.25">
      <c r="A34" s="3" t="s">
        <v>42</v>
      </c>
      <c r="B34" s="36">
        <f>Gastos!D28</f>
        <v>0</v>
      </c>
      <c r="C34" s="36">
        <f t="shared" si="3"/>
        <v>0</v>
      </c>
      <c r="D34" s="36">
        <f t="shared" si="1"/>
        <v>0</v>
      </c>
      <c r="E34" s="36">
        <f t="shared" si="1"/>
        <v>0</v>
      </c>
      <c r="F34" s="36">
        <f t="shared" si="1"/>
        <v>0</v>
      </c>
      <c r="G34" s="36">
        <f t="shared" si="1"/>
        <v>0</v>
      </c>
      <c r="H34" s="36">
        <f t="shared" si="1"/>
        <v>0</v>
      </c>
      <c r="I34" s="36">
        <f t="shared" si="1"/>
        <v>0</v>
      </c>
      <c r="J34" s="36">
        <f t="shared" si="1"/>
        <v>0</v>
      </c>
      <c r="K34" s="36">
        <f t="shared" si="1"/>
        <v>0</v>
      </c>
      <c r="L34" s="36">
        <f t="shared" ref="L34:M34" si="4">K34</f>
        <v>0</v>
      </c>
      <c r="M34" s="36">
        <f t="shared" si="4"/>
        <v>0</v>
      </c>
    </row>
    <row r="35" spans="1:13" x14ac:dyDescent="0.25">
      <c r="A35" s="3" t="s">
        <v>43</v>
      </c>
      <c r="B35" s="36">
        <f>Gastos!D29</f>
        <v>0</v>
      </c>
      <c r="C35" s="36">
        <f t="shared" si="3"/>
        <v>0</v>
      </c>
      <c r="D35" s="36">
        <f t="shared" si="1"/>
        <v>0</v>
      </c>
      <c r="E35" s="36">
        <f t="shared" si="1"/>
        <v>0</v>
      </c>
      <c r="F35" s="36">
        <f t="shared" ref="F35:M35" si="5">E35</f>
        <v>0</v>
      </c>
      <c r="G35" s="36">
        <f t="shared" si="5"/>
        <v>0</v>
      </c>
      <c r="H35" s="36">
        <f t="shared" si="5"/>
        <v>0</v>
      </c>
      <c r="I35" s="36">
        <f t="shared" si="5"/>
        <v>0</v>
      </c>
      <c r="J35" s="36">
        <f t="shared" si="5"/>
        <v>0</v>
      </c>
      <c r="K35" s="36">
        <f t="shared" si="5"/>
        <v>0</v>
      </c>
      <c r="L35" s="36">
        <f t="shared" si="5"/>
        <v>0</v>
      </c>
      <c r="M35" s="36">
        <f t="shared" si="5"/>
        <v>0</v>
      </c>
    </row>
    <row r="36" spans="1:13" x14ac:dyDescent="0.25">
      <c r="A36" s="3" t="s">
        <v>45</v>
      </c>
      <c r="B36" s="36">
        <f>Gastos!D30</f>
        <v>0</v>
      </c>
      <c r="C36" s="36">
        <f t="shared" si="3"/>
        <v>0</v>
      </c>
      <c r="D36" s="36">
        <f t="shared" si="1"/>
        <v>0</v>
      </c>
      <c r="E36" s="36">
        <f t="shared" si="1"/>
        <v>0</v>
      </c>
      <c r="F36" s="36">
        <f t="shared" ref="F36:M36" si="6">E36</f>
        <v>0</v>
      </c>
      <c r="G36" s="36">
        <f t="shared" si="6"/>
        <v>0</v>
      </c>
      <c r="H36" s="36">
        <f t="shared" si="6"/>
        <v>0</v>
      </c>
      <c r="I36" s="36">
        <f t="shared" si="6"/>
        <v>0</v>
      </c>
      <c r="J36" s="36">
        <f t="shared" si="6"/>
        <v>0</v>
      </c>
      <c r="K36" s="36">
        <f t="shared" si="6"/>
        <v>0</v>
      </c>
      <c r="L36" s="36">
        <f t="shared" si="6"/>
        <v>0</v>
      </c>
      <c r="M36" s="36">
        <f t="shared" si="6"/>
        <v>0</v>
      </c>
    </row>
    <row r="37" spans="1:13" x14ac:dyDescent="0.25">
      <c r="A37" s="3" t="s">
        <v>44</v>
      </c>
      <c r="B37" s="36">
        <f>Gastos!D31</f>
        <v>0</v>
      </c>
      <c r="C37" s="36">
        <f t="shared" si="3"/>
        <v>0</v>
      </c>
      <c r="D37" s="36">
        <f t="shared" si="1"/>
        <v>0</v>
      </c>
      <c r="E37" s="36">
        <f t="shared" si="1"/>
        <v>0</v>
      </c>
      <c r="F37" s="36">
        <f t="shared" ref="F37:M37" si="7">E37</f>
        <v>0</v>
      </c>
      <c r="G37" s="36">
        <f t="shared" si="7"/>
        <v>0</v>
      </c>
      <c r="H37" s="36">
        <f t="shared" si="7"/>
        <v>0</v>
      </c>
      <c r="I37" s="36">
        <f t="shared" si="7"/>
        <v>0</v>
      </c>
      <c r="J37" s="36">
        <f t="shared" si="7"/>
        <v>0</v>
      </c>
      <c r="K37" s="36">
        <f t="shared" si="7"/>
        <v>0</v>
      </c>
      <c r="L37" s="36">
        <f t="shared" si="7"/>
        <v>0</v>
      </c>
      <c r="M37" s="36">
        <f t="shared" si="7"/>
        <v>0</v>
      </c>
    </row>
    <row r="38" spans="1:13" x14ac:dyDescent="0.25">
      <c r="A38" s="49"/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50"/>
    </row>
    <row r="39" spans="1:13" x14ac:dyDescent="0.25">
      <c r="A39" s="39" t="s">
        <v>84</v>
      </c>
      <c r="B39" s="38">
        <f>' Cálculos de préstamos'!B5</f>
        <v>568.96485656845664</v>
      </c>
      <c r="C39" s="38">
        <f>' Cálculos de préstamos'!B5</f>
        <v>568.96485656845664</v>
      </c>
      <c r="D39" s="38">
        <f>' Cálculos de préstamos'!B5</f>
        <v>568.96485656845664</v>
      </c>
      <c r="E39" s="38">
        <f>' Cálculos de préstamos'!B5</f>
        <v>568.96485656845664</v>
      </c>
      <c r="F39" s="38">
        <f>' Cálculos de préstamos'!B5</f>
        <v>568.96485656845664</v>
      </c>
      <c r="G39" s="38">
        <f>' Cálculos de préstamos'!B5</f>
        <v>568.96485656845664</v>
      </c>
      <c r="H39" s="38">
        <f>' Cálculos de préstamos'!B5</f>
        <v>568.96485656845664</v>
      </c>
      <c r="I39" s="38">
        <f>' Cálculos de préstamos'!B5</f>
        <v>568.96485656845664</v>
      </c>
      <c r="J39" s="38">
        <f>' Cálculos de préstamos'!B5</f>
        <v>568.96485656845664</v>
      </c>
      <c r="K39" s="38">
        <f>' Cálculos de préstamos'!B5</f>
        <v>568.96485656845664</v>
      </c>
      <c r="L39" s="38">
        <f>' Cálculos de préstamos'!B5</f>
        <v>568.96485656845664</v>
      </c>
      <c r="M39" s="38">
        <f>' Cálculos de préstamos'!B5</f>
        <v>568.96485656845664</v>
      </c>
    </row>
    <row r="40" spans="1:13" ht="15.75" thickBot="1" x14ac:dyDescent="0.3">
      <c r="A40" s="40" t="s">
        <v>85</v>
      </c>
      <c r="B40" s="38">
        <f>' Cálculos de préstamos'!B13</f>
        <v>312.21163643356266</v>
      </c>
      <c r="C40" s="38">
        <f>' Cálculos de préstamos'!B13</f>
        <v>312.21163643356266</v>
      </c>
      <c r="D40" s="38">
        <f>' Cálculos de préstamos'!B13</f>
        <v>312.21163643356266</v>
      </c>
      <c r="E40" s="38">
        <f>' Cálculos de préstamos'!B13</f>
        <v>312.21163643356266</v>
      </c>
      <c r="F40" s="38">
        <f>' Cálculos de préstamos'!B13</f>
        <v>312.21163643356266</v>
      </c>
      <c r="G40" s="38">
        <f>' Cálculos de préstamos'!B13</f>
        <v>312.21163643356266</v>
      </c>
      <c r="H40" s="38">
        <f>' Cálculos de préstamos'!B13</f>
        <v>312.21163643356266</v>
      </c>
      <c r="I40" s="38">
        <f>' Cálculos de préstamos'!B13</f>
        <v>312.21163643356266</v>
      </c>
      <c r="J40" s="38">
        <f>' Cálculos de préstamos'!B13</f>
        <v>312.21163643356266</v>
      </c>
      <c r="K40" s="38">
        <f>' Cálculos de préstamos'!B13</f>
        <v>312.21163643356266</v>
      </c>
      <c r="L40" s="38">
        <f>' Cálculos de préstamos'!B13</f>
        <v>312.21163643356266</v>
      </c>
      <c r="M40" s="38">
        <f>' Cálculos de préstamos'!B13</f>
        <v>312.21163643356266</v>
      </c>
    </row>
    <row r="41" spans="1:13" ht="15.75" thickTop="1" x14ac:dyDescent="0.25">
      <c r="A41" s="49"/>
      <c r="B41" s="29"/>
      <c r="C41" s="29"/>
      <c r="D41" s="29"/>
      <c r="E41" s="29"/>
      <c r="F41" s="29"/>
      <c r="G41" s="29"/>
      <c r="H41" s="29"/>
      <c r="I41" s="29"/>
      <c r="J41" s="29"/>
      <c r="K41" s="29"/>
      <c r="L41" s="29"/>
      <c r="M41" s="50"/>
    </row>
    <row r="42" spans="1:13" x14ac:dyDescent="0.25">
      <c r="A42" s="42" t="s">
        <v>86</v>
      </c>
      <c r="B42" s="36">
        <f t="shared" ref="B42:M42" si="8">SUM(B10:B39)</f>
        <v>8568.9648565684565</v>
      </c>
      <c r="C42" s="36">
        <f t="shared" si="8"/>
        <v>8568.9648565684565</v>
      </c>
      <c r="D42" s="36">
        <f t="shared" si="8"/>
        <v>8568.9648565684565</v>
      </c>
      <c r="E42" s="36">
        <f t="shared" si="8"/>
        <v>8568.9648565684565</v>
      </c>
      <c r="F42" s="36">
        <f t="shared" si="8"/>
        <v>8568.9648565684565</v>
      </c>
      <c r="G42" s="36">
        <f t="shared" si="8"/>
        <v>8568.9648565684565</v>
      </c>
      <c r="H42" s="36">
        <f t="shared" si="8"/>
        <v>8568.9648565684565</v>
      </c>
      <c r="I42" s="36">
        <f t="shared" si="8"/>
        <v>8568.9648565684565</v>
      </c>
      <c r="J42" s="36">
        <f t="shared" si="8"/>
        <v>8568.9648565684565</v>
      </c>
      <c r="K42" s="36">
        <f t="shared" si="8"/>
        <v>8568.9648565684565</v>
      </c>
      <c r="L42" s="36">
        <f t="shared" si="8"/>
        <v>8568.9648565684565</v>
      </c>
      <c r="M42" s="36">
        <f t="shared" si="8"/>
        <v>8568.9648565684565</v>
      </c>
    </row>
    <row r="43" spans="1:13" x14ac:dyDescent="0.25">
      <c r="A43" s="4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50"/>
    </row>
    <row r="44" spans="1:13" x14ac:dyDescent="0.25">
      <c r="A44" s="41" t="s">
        <v>87</v>
      </c>
      <c r="B44" s="36">
        <f t="shared" ref="B44:M44" si="9">B5-B42</f>
        <v>-3053.9648565684565</v>
      </c>
      <c r="C44" s="36">
        <f t="shared" si="9"/>
        <v>-1973.9648565684565</v>
      </c>
      <c r="D44" s="36">
        <f t="shared" si="9"/>
        <v>-8568.9648565684565</v>
      </c>
      <c r="E44" s="36">
        <f t="shared" si="9"/>
        <v>-8568.9648565684565</v>
      </c>
      <c r="F44" s="36">
        <f t="shared" si="9"/>
        <v>-8568.9648565684565</v>
      </c>
      <c r="G44" s="36">
        <f t="shared" si="9"/>
        <v>-8568.9648565684565</v>
      </c>
      <c r="H44" s="36">
        <f t="shared" si="9"/>
        <v>-8568.9648565684565</v>
      </c>
      <c r="I44" s="36">
        <f t="shared" si="9"/>
        <v>-8568.9648565684565</v>
      </c>
      <c r="J44" s="36">
        <f t="shared" si="9"/>
        <v>-8568.9648565684565</v>
      </c>
      <c r="K44" s="36">
        <f t="shared" si="9"/>
        <v>-8568.9648565684565</v>
      </c>
      <c r="L44" s="36">
        <f t="shared" si="9"/>
        <v>-8568.9648565684565</v>
      </c>
      <c r="M44" s="36">
        <f t="shared" si="9"/>
        <v>-8568.9648565684565</v>
      </c>
    </row>
    <row r="45" spans="1:13" x14ac:dyDescent="0.25">
      <c r="A45" s="55"/>
      <c r="B45" s="29"/>
      <c r="C45" s="29"/>
      <c r="D45" s="29"/>
      <c r="E45" s="29"/>
      <c r="F45" s="29"/>
      <c r="G45" s="29"/>
      <c r="H45" s="29"/>
      <c r="I45" s="29"/>
      <c r="J45" s="29"/>
      <c r="K45" s="29"/>
      <c r="L45" s="29"/>
      <c r="M45" s="50"/>
    </row>
    <row r="46" spans="1:13" x14ac:dyDescent="0.25">
      <c r="A46" s="41" t="s">
        <v>88</v>
      </c>
      <c r="B46" s="36">
        <f>Gastos!B33+B44</f>
        <v>-3053.9648565684565</v>
      </c>
      <c r="C46" s="36">
        <f>B46+C44</f>
        <v>-5027.9297131369131</v>
      </c>
      <c r="D46" s="36">
        <f t="shared" ref="D46:M46" si="10">C46+D44</f>
        <v>-13596.89456970537</v>
      </c>
      <c r="E46" s="36">
        <f t="shared" si="10"/>
        <v>-22165.859426273826</v>
      </c>
      <c r="F46" s="36">
        <f t="shared" si="10"/>
        <v>-30734.824282842281</v>
      </c>
      <c r="G46" s="36">
        <f t="shared" si="10"/>
        <v>-39303.789139410736</v>
      </c>
      <c r="H46" s="36">
        <f t="shared" si="10"/>
        <v>-47872.75399597919</v>
      </c>
      <c r="I46" s="36">
        <f t="shared" si="10"/>
        <v>-56441.718852547645</v>
      </c>
      <c r="J46" s="36">
        <f t="shared" si="10"/>
        <v>-65010.6837091161</v>
      </c>
      <c r="K46" s="36">
        <f t="shared" si="10"/>
        <v>-73579.648565684562</v>
      </c>
      <c r="L46" s="36">
        <f t="shared" si="10"/>
        <v>-82148.613422253024</v>
      </c>
      <c r="M46" s="36">
        <f t="shared" si="10"/>
        <v>-90717.578278821486</v>
      </c>
    </row>
  </sheetData>
  <pageMargins left="0.25" right="0.25" top="0.75" bottom="0.75" header="0.3" footer="0.3"/>
  <pageSetup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Instrucciones</vt:lpstr>
      <vt:lpstr>Gastos</vt:lpstr>
      <vt:lpstr>Ingresos (1)</vt:lpstr>
      <vt:lpstr>Ingresos (2)</vt:lpstr>
      <vt:lpstr> Cálculos de préstamos</vt:lpstr>
      <vt:lpstr> Ganancia y perdida</vt:lpstr>
      <vt:lpstr>' Cálculos de préstamos'!Print_Area</vt:lpstr>
      <vt:lpstr>' Ganancia y perdida'!Print_Area</vt:lpstr>
      <vt:lpstr>Gastos!Print_Area</vt:lpstr>
      <vt:lpstr>'Ingresos (1)'!Print_Area</vt:lpstr>
      <vt:lpstr>'Ingresos (2)'!Print_Area</vt:lpstr>
      <vt:lpstr>Instrucciones!Print_Area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Gant</dc:creator>
  <cp:lastModifiedBy>Lourdes Morales</cp:lastModifiedBy>
  <cp:lastPrinted>2018-02-20T21:03:31Z</cp:lastPrinted>
  <dcterms:created xsi:type="dcterms:W3CDTF">2018-02-09T21:33:35Z</dcterms:created>
  <dcterms:modified xsi:type="dcterms:W3CDTF">2018-02-27T19:20:15Z</dcterms:modified>
</cp:coreProperties>
</file>